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11940" windowHeight="6240" tabRatio="895"/>
  </bookViews>
  <sheets>
    <sheet name=" 2013 Calculation All Itd Ded" sheetId="3" r:id="rId1"/>
  </sheets>
  <definedNames>
    <definedName name="_xlnm.Print_Area" localSheetId="0">' 2013 Calculation All Itd Ded'!$A$1:$U$69</definedName>
  </definedNames>
  <calcPr calcId="125725" calcOnSave="0"/>
</workbook>
</file>

<file path=xl/calcChain.xml><?xml version="1.0" encoding="utf-8"?>
<calcChain xmlns="http://schemas.openxmlformats.org/spreadsheetml/2006/main">
  <c r="U56" i="3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T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S57"/>
  <c r="U57" s="1"/>
  <c r="Q57"/>
  <c r="O57"/>
  <c r="N57"/>
  <c r="M57"/>
  <c r="L57"/>
  <c r="J57"/>
  <c r="K57" s="1"/>
  <c r="H57"/>
  <c r="G57"/>
  <c r="F57"/>
  <c r="D57"/>
  <c r="E57" s="1"/>
  <c r="C57"/>
  <c r="P57" l="1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 l="1"/>
  <c r="B36" s="1"/>
  <c r="B57" l="1"/>
  <c r="S36" l="1"/>
  <c r="Q36"/>
  <c r="O36"/>
  <c r="N36"/>
  <c r="M36"/>
  <c r="L36"/>
  <c r="J36"/>
  <c r="H36"/>
  <c r="G36"/>
  <c r="F36"/>
  <c r="D36"/>
  <c r="E36" s="1"/>
  <c r="C36"/>
  <c r="U36" l="1"/>
  <c r="T36"/>
  <c r="K36"/>
  <c r="P36"/>
  <c r="R57"/>
  <c r="R36"/>
</calcChain>
</file>

<file path=xl/sharedStrings.xml><?xml version="1.0" encoding="utf-8"?>
<sst xmlns="http://schemas.openxmlformats.org/spreadsheetml/2006/main" count="168" uniqueCount="132">
  <si>
    <t>NCTI Bracket</t>
  </si>
  <si>
    <t>No Taxable Income</t>
  </si>
  <si>
    <t>TOTAL</t>
  </si>
  <si>
    <t>Deductions</t>
  </si>
  <si>
    <t>[$]</t>
  </si>
  <si>
    <t xml:space="preserve"> 200,001 or more</t>
  </si>
  <si>
    <t>Non-Positive AGI</t>
  </si>
  <si>
    <t>FAGI Bracket</t>
  </si>
  <si>
    <t xml:space="preserve">Net </t>
  </si>
  <si>
    <t>Tax</t>
  </si>
  <si>
    <t xml:space="preserve">Total </t>
  </si>
  <si>
    <t>Rate*</t>
  </si>
  <si>
    <t xml:space="preserve">Computed </t>
  </si>
  <si>
    <t>Credits</t>
  </si>
  <si>
    <t>Per</t>
  </si>
  <si>
    <t>Additions</t>
  </si>
  <si>
    <t>Return</t>
  </si>
  <si>
    <t>[%]</t>
  </si>
  <si>
    <t>B.  BY SIZE OF FEDERAL ADJUSTED GROSS INCOME</t>
  </si>
  <si>
    <t xml:space="preserve">       A.  BY SIZE OF NC TAXABLE INCOME</t>
  </si>
  <si>
    <t xml:space="preserve">[includes </t>
  </si>
  <si>
    <t xml:space="preserve">returns </t>
  </si>
  <si>
    <t>[before</t>
  </si>
  <si>
    <t>[after</t>
  </si>
  <si>
    <t>with</t>
  </si>
  <si>
    <t>residency</t>
  </si>
  <si>
    <t>deficit]</t>
  </si>
  <si>
    <t>proration]</t>
  </si>
  <si>
    <t xml:space="preserve">    Taken**</t>
  </si>
  <si>
    <t>Number</t>
  </si>
  <si>
    <t>of</t>
  </si>
  <si>
    <t>Allowance</t>
  </si>
  <si>
    <t>Returns</t>
  </si>
  <si>
    <t xml:space="preserve"> Tax</t>
  </si>
  <si>
    <t xml:space="preserve"> 160,001 - 200,000</t>
  </si>
  <si>
    <t xml:space="preserve"> 120,001 - 160,000</t>
  </si>
  <si>
    <t xml:space="preserve"> 100,001 - 120,000</t>
  </si>
  <si>
    <t xml:space="preserve">   80,001 - 100,000</t>
  </si>
  <si>
    <t xml:space="preserve">   75,001 -   80,000</t>
  </si>
  <si>
    <t xml:space="preserve">   60,001 -   75,000</t>
  </si>
  <si>
    <t xml:space="preserve">   50,001 -   60,000</t>
  </si>
  <si>
    <t xml:space="preserve">   40,001 -   50,000</t>
  </si>
  <si>
    <t xml:space="preserve">   30,001 -   40,000</t>
  </si>
  <si>
    <t xml:space="preserve">   25,001 -   30,000</t>
  </si>
  <si>
    <t xml:space="preserve">   21,251 -   25,000</t>
  </si>
  <si>
    <t xml:space="preserve">   20,001 -   21,250 </t>
  </si>
  <si>
    <t xml:space="preserve">   17,001 -   20,000</t>
  </si>
  <si>
    <t xml:space="preserve">   15,001 -   17,000</t>
  </si>
  <si>
    <t xml:space="preserve">   12,751 -   15,000</t>
  </si>
  <si>
    <t xml:space="preserve">   10,626 -   12,750</t>
  </si>
  <si>
    <t xml:space="preserve">   10,001 -   10,625</t>
  </si>
  <si>
    <t xml:space="preserve">     6,001 -   10,000</t>
  </si>
  <si>
    <t xml:space="preserve"> 500,000 - 999,999</t>
  </si>
  <si>
    <t xml:space="preserve"> 200,000 - 499,999</t>
  </si>
  <si>
    <t xml:space="preserve"> 150,000 - 199,999</t>
  </si>
  <si>
    <t xml:space="preserve"> 100,000 - 149,999</t>
  </si>
  <si>
    <t xml:space="preserve">   90,000 -   99,999</t>
  </si>
  <si>
    <t xml:space="preserve">   80,000 -   89,999</t>
  </si>
  <si>
    <t xml:space="preserve">   70,000 -   79,999</t>
  </si>
  <si>
    <t xml:space="preserve">   60,000 -   69,999</t>
  </si>
  <si>
    <t xml:space="preserve">   50,000 -   59,999</t>
  </si>
  <si>
    <t xml:space="preserve">   40,000 -   49,999</t>
  </si>
  <si>
    <t xml:space="preserve">   30,000 -   39,999</t>
  </si>
  <si>
    <t xml:space="preserve">   25,000 -   29,999</t>
  </si>
  <si>
    <t xml:space="preserve">   20,000 -   24,999</t>
  </si>
  <si>
    <t xml:space="preserve">   15,000 -   19,999</t>
  </si>
  <si>
    <t xml:space="preserve">   10,000 -   14,999</t>
  </si>
  <si>
    <t>Exemp-</t>
  </si>
  <si>
    <t>tions</t>
  </si>
  <si>
    <t>Claimed</t>
  </si>
  <si>
    <t>Amount</t>
  </si>
  <si>
    <t>++$2,500 ($2,000 for higher income levels) per exemption claimed on federal income tax return; allowable amount based on filing status and FAGI.</t>
  </si>
  <si>
    <t>$          1 -      2,000</t>
  </si>
  <si>
    <t xml:space="preserve">     2,001 -      4,000</t>
  </si>
  <si>
    <t xml:space="preserve">     4,001 -      6,000</t>
  </si>
  <si>
    <t>Deduction</t>
  </si>
  <si>
    <t xml:space="preserve">    Personal Exemption</t>
  </si>
  <si>
    <t xml:space="preserve">            Allowance++:</t>
  </si>
  <si>
    <t>Value</t>
  </si>
  <si>
    <t>Aver-</t>
  </si>
  <si>
    <t>age</t>
  </si>
  <si>
    <t>Liability</t>
  </si>
  <si>
    <t xml:space="preserve">[after </t>
  </si>
  <si>
    <t>application</t>
  </si>
  <si>
    <t>of credits]</t>
  </si>
  <si>
    <t>Filed</t>
  </si>
  <si>
    <t>NCTI</t>
  </si>
  <si>
    <t>as</t>
  </si>
  <si>
    <t xml:space="preserve"> % </t>
  </si>
  <si>
    <t>ID</t>
  </si>
  <si>
    <t xml:space="preserve">   *Effective tax rate for FAGI basis=Net Tax as a % of Federal Adjusted Gross Income </t>
  </si>
  <si>
    <t xml:space="preserve"> **Tax credits taken=value of nonrefundable credits plus the portion of refundable credits (NC-EITC) used to reduce tax liability.    </t>
  </si>
  <si>
    <t xml:space="preserve">                Itemized Deductions+:</t>
  </si>
  <si>
    <t xml:space="preserve">     Claiming itemized deductions on the federal return is a prerequisite for claiming itemized deductions on the NC D-400 return.  NC does not allow a deduction for state and local taxes and foreign income taxes. </t>
  </si>
  <si>
    <t>RESIDENT RETURNS:  ITEMIZED DEDUCTIONS</t>
  </si>
  <si>
    <t xml:space="preserve">           Modifications</t>
  </si>
  <si>
    <t xml:space="preserve">Federal </t>
  </si>
  <si>
    <t xml:space="preserve">                    to</t>
  </si>
  <si>
    <t>Net</t>
  </si>
  <si>
    <t>AGI</t>
  </si>
  <si>
    <t xml:space="preserve">               Federal</t>
  </si>
  <si>
    <t xml:space="preserve">                       AGI:</t>
  </si>
  <si>
    <t>Re-</t>
  </si>
  <si>
    <t>Effec-</t>
  </si>
  <si>
    <t>Federal</t>
  </si>
  <si>
    <t>turns</t>
  </si>
  <si>
    <t>tive</t>
  </si>
  <si>
    <t xml:space="preserve">  Computed NC Taxable Income</t>
  </si>
  <si>
    <t xml:space="preserve">  [includes returns with deficit]</t>
  </si>
  <si>
    <t xml:space="preserve">       Number of</t>
  </si>
  <si>
    <t xml:space="preserve">    Returns Filed</t>
  </si>
  <si>
    <t xml:space="preserve">         Resident</t>
  </si>
  <si>
    <t xml:space="preserve">     [Combined</t>
  </si>
  <si>
    <t xml:space="preserve">  Filing Statuses]</t>
  </si>
  <si>
    <t>No</t>
  </si>
  <si>
    <t>Gross</t>
  </si>
  <si>
    <t xml:space="preserve">   *Effective tax rate for NCTI basis=Net Tax as a % of Computed NC Net Taxable Income [after residency proration] for returns with positive taxable income</t>
  </si>
  <si>
    <r>
      <t xml:space="preserve">   +In calculating NC taxable income, a taxpayer may deduct either the allowable NC standard deduction amount based on filing status </t>
    </r>
    <r>
      <rPr>
        <b/>
        <i/>
        <sz val="9"/>
        <rFont val="Times New Roman"/>
        <family val="1"/>
      </rPr>
      <t xml:space="preserve">or </t>
    </r>
    <r>
      <rPr>
        <b/>
        <sz val="9"/>
        <rFont val="Times New Roman"/>
        <family val="1"/>
      </rPr>
      <t>the itemized deductions amount claimed under the Code.</t>
    </r>
  </si>
  <si>
    <t xml:space="preserve">     Basic standard deduction allowances vary according to filing status: MFJ/QW=$6,000; S=$3,000; MFS=$3,000; and HoH=$4,400.  Additional standard deduction allowances of $600 (married individuals) </t>
  </si>
  <si>
    <t xml:space="preserve">     or $750 (unmarried individuals) apply for the aged or blind.</t>
  </si>
  <si>
    <t>% of</t>
  </si>
  <si>
    <t>Resi-</t>
  </si>
  <si>
    <t>dent</t>
  </si>
  <si>
    <t>as a</t>
  </si>
  <si>
    <t xml:space="preserve">TABLE 7B.   TAX YEAR 2013 INDIVIDUAL INCOME TAX CALCULATION BY INCOME LEVEL BY DEDUCTION TYPE </t>
  </si>
  <si>
    <t xml:space="preserve">     Resident returns=returns filed by individuals who reportedly maintained permanent residence in North Carolina for the entire calendar year 2013 </t>
  </si>
  <si>
    <t xml:space="preserve">     Source: 2013 individual income tax extract.   Statistical summaries are compiled from personal income tax information extracted from tax year 2013 D-400 and D-400TC forms processed within the DOR dynamic integrated</t>
  </si>
  <si>
    <t xml:space="preserve">     tax system during 2014; the extract is a composite database consisting of both audited and unaudited (edited and unedited) data that is subject to and may include inconsistencies resultant of taxpayer and/or processing error.</t>
  </si>
  <si>
    <t xml:space="preserve">     Amounts shown include a total value of $3,678,781 in NC-EITC used as offset to reduce computed tax liability.  Any portion of NC-EITC that exceeds tax liability is refundable to the taxpayer.</t>
  </si>
  <si>
    <t>$          1 -     3,999</t>
  </si>
  <si>
    <t xml:space="preserve">     4,000 -     9,999</t>
  </si>
  <si>
    <t xml:space="preserve"> 1,000,000 or more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</si>
</sst>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0.0%"/>
    <numFmt numFmtId="165" formatCode="_(* #,##0_);_(* \(#,##0\);_(* &quot;-&quot;??_);_(@_)"/>
  </numFmts>
  <fonts count="6">
    <font>
      <sz val="10"/>
      <name val="Arial"/>
    </font>
    <font>
      <b/>
      <sz val="8"/>
      <name val="Times New Roman"/>
      <family val="1"/>
    </font>
    <font>
      <sz val="10"/>
      <name val="Courier"/>
      <family val="3"/>
    </font>
    <font>
      <b/>
      <sz val="9"/>
      <name val="Times New Roman"/>
      <family val="1"/>
    </font>
    <font>
      <sz val="9"/>
      <name val="Arial"/>
      <family val="2"/>
    </font>
    <font>
      <b/>
      <i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7" fontId="2" fillId="0" borderId="0"/>
  </cellStyleXfs>
  <cellXfs count="10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165" fontId="1" fillId="2" borderId="0" xfId="0" applyNumberFormat="1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1" xfId="0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/>
    <xf numFmtId="165" fontId="1" fillId="2" borderId="0" xfId="0" applyNumberFormat="1" applyFont="1" applyFill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37" fontId="1" fillId="2" borderId="0" xfId="0" applyNumberFormat="1" applyFont="1" applyFill="1" applyBorder="1"/>
    <xf numFmtId="41" fontId="1" fillId="2" borderId="0" xfId="0" applyNumberFormat="1" applyFont="1" applyFill="1"/>
    <xf numFmtId="0" fontId="1" fillId="2" borderId="4" xfId="0" applyFont="1" applyFill="1" applyBorder="1"/>
    <xf numFmtId="165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/>
    <xf numFmtId="37" fontId="1" fillId="2" borderId="0" xfId="1" applyFont="1" applyFill="1" applyBorder="1" applyAlignment="1">
      <alignment horizontal="centerContinuous"/>
    </xf>
    <xf numFmtId="165" fontId="1" fillId="2" borderId="0" xfId="1" applyNumberFormat="1" applyFont="1" applyFill="1" applyBorder="1" applyAlignment="1">
      <alignment horizontal="centerContinuous"/>
    </xf>
    <xf numFmtId="10" fontId="1" fillId="2" borderId="0" xfId="0" applyNumberFormat="1" applyFont="1" applyFill="1"/>
    <xf numFmtId="4" fontId="1" fillId="2" borderId="2" xfId="0" applyNumberFormat="1" applyFont="1" applyFill="1" applyBorder="1"/>
    <xf numFmtId="0" fontId="0" fillId="2" borderId="1" xfId="0" applyFill="1" applyBorder="1"/>
    <xf numFmtId="3" fontId="1" fillId="2" borderId="10" xfId="0" applyNumberFormat="1" applyFont="1" applyFill="1" applyBorder="1"/>
    <xf numFmtId="4" fontId="1" fillId="2" borderId="10" xfId="0" applyNumberFormat="1" applyFont="1" applyFill="1" applyBorder="1"/>
    <xf numFmtId="10" fontId="1" fillId="2" borderId="11" xfId="0" applyNumberFormat="1" applyFont="1" applyFill="1" applyBorder="1"/>
    <xf numFmtId="3" fontId="1" fillId="2" borderId="5" xfId="0" applyNumberFormat="1" applyFont="1" applyFill="1" applyBorder="1" applyAlignment="1">
      <alignment horizontal="right"/>
    </xf>
    <xf numFmtId="10" fontId="1" fillId="2" borderId="11" xfId="0" applyNumberFormat="1" applyFont="1" applyFill="1" applyBorder="1" applyAlignment="1">
      <alignment horizontal="right"/>
    </xf>
    <xf numFmtId="41" fontId="1" fillId="2" borderId="6" xfId="0" applyNumberFormat="1" applyFont="1" applyFill="1" applyBorder="1"/>
    <xf numFmtId="3" fontId="1" fillId="3" borderId="2" xfId="0" applyNumberFormat="1" applyFont="1" applyFill="1" applyBorder="1"/>
    <xf numFmtId="10" fontId="1" fillId="3" borderId="0" xfId="0" applyNumberFormat="1" applyFont="1" applyFill="1"/>
    <xf numFmtId="4" fontId="1" fillId="3" borderId="2" xfId="0" applyNumberFormat="1" applyFont="1" applyFill="1" applyBorder="1"/>
    <xf numFmtId="37" fontId="1" fillId="2" borderId="0" xfId="1" applyFont="1" applyFill="1" applyBorder="1" applyAlignment="1">
      <alignment horizontal="left"/>
    </xf>
    <xf numFmtId="0" fontId="0" fillId="2" borderId="6" xfId="0" applyFill="1" applyBorder="1"/>
    <xf numFmtId="165" fontId="1" fillId="2" borderId="0" xfId="0" applyNumberFormat="1" applyFont="1" applyFill="1" applyAlignment="1">
      <alignment horizontal="left"/>
    </xf>
    <xf numFmtId="0" fontId="1" fillId="4" borderId="12" xfId="0" applyFont="1" applyFill="1" applyBorder="1" applyAlignment="1">
      <alignment horizontal="center"/>
    </xf>
    <xf numFmtId="0" fontId="1" fillId="4" borderId="0" xfId="0" applyFont="1" applyFill="1" applyAlignment="1">
      <alignment horizontal="centerContinuous"/>
    </xf>
    <xf numFmtId="165" fontId="1" fillId="4" borderId="13" xfId="0" applyNumberFormat="1" applyFont="1" applyFill="1" applyBorder="1" applyAlignment="1">
      <alignment horizontal="center"/>
    </xf>
    <xf numFmtId="0" fontId="1" fillId="4" borderId="13" xfId="0" applyFont="1" applyFill="1" applyBorder="1" applyAlignment="1">
      <alignment horizontal="left"/>
    </xf>
    <xf numFmtId="165" fontId="1" fillId="4" borderId="12" xfId="0" applyNumberFormat="1" applyFont="1" applyFill="1" applyBorder="1" applyAlignment="1">
      <alignment horizontal="center"/>
    </xf>
    <xf numFmtId="0" fontId="0" fillId="4" borderId="12" xfId="0" applyFill="1" applyBorder="1"/>
    <xf numFmtId="0" fontId="1" fillId="4" borderId="1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centerContinuous"/>
    </xf>
    <xf numFmtId="165" fontId="1" fillId="4" borderId="12" xfId="0" applyNumberFormat="1" applyFont="1" applyFill="1" applyBorder="1" applyAlignment="1">
      <alignment horizontal="centerContinuous"/>
    </xf>
    <xf numFmtId="37" fontId="1" fillId="4" borderId="12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3" fontId="0" fillId="2" borderId="0" xfId="0" applyNumberFormat="1" applyFill="1"/>
    <xf numFmtId="37" fontId="1" fillId="2" borderId="5" xfId="0" applyNumberFormat="1" applyFont="1" applyFill="1" applyBorder="1" applyAlignment="1">
      <alignment horizontal="right"/>
    </xf>
    <xf numFmtId="0" fontId="1" fillId="2" borderId="13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41" fontId="1" fillId="2" borderId="5" xfId="0" applyNumberFormat="1" applyFont="1" applyFill="1" applyBorder="1"/>
    <xf numFmtId="3" fontId="1" fillId="2" borderId="2" xfId="0" applyNumberFormat="1" applyFont="1" applyFill="1" applyBorder="1"/>
    <xf numFmtId="3" fontId="1" fillId="2" borderId="0" xfId="0" applyNumberFormat="1" applyFont="1" applyFill="1"/>
    <xf numFmtId="37" fontId="1" fillId="3" borderId="2" xfId="0" applyNumberFormat="1" applyFont="1" applyFill="1" applyBorder="1"/>
    <xf numFmtId="4" fontId="1" fillId="3" borderId="5" xfId="0" applyNumberFormat="1" applyFont="1" applyFill="1" applyBorder="1"/>
    <xf numFmtId="4" fontId="1" fillId="3" borderId="10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164" fontId="1" fillId="3" borderId="2" xfId="0" applyNumberFormat="1" applyFont="1" applyFill="1" applyBorder="1"/>
    <xf numFmtId="164" fontId="1" fillId="2" borderId="18" xfId="0" applyNumberFormat="1" applyFont="1" applyFill="1" applyBorder="1" applyAlignment="1">
      <alignment horizontal="right"/>
    </xf>
    <xf numFmtId="164" fontId="1" fillId="3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3" fontId="1" fillId="3" borderId="10" xfId="0" applyNumberFormat="1" applyFont="1" applyFill="1" applyBorder="1"/>
    <xf numFmtId="0" fontId="0" fillId="4" borderId="7" xfId="0" applyFill="1" applyBorder="1"/>
    <xf numFmtId="10" fontId="1" fillId="2" borderId="0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37" fontId="1" fillId="3" borderId="5" xfId="0" applyNumberFormat="1" applyFont="1" applyFill="1" applyBorder="1"/>
    <xf numFmtId="3" fontId="1" fillId="3" borderId="5" xfId="0" applyNumberFormat="1" applyFont="1" applyFill="1" applyBorder="1"/>
    <xf numFmtId="41" fontId="1" fillId="2" borderId="10" xfId="0" applyNumberFormat="1" applyFont="1" applyFill="1" applyBorder="1"/>
    <xf numFmtId="3" fontId="1" fillId="2" borderId="5" xfId="0" applyNumberFormat="1" applyFont="1" applyFill="1" applyBorder="1"/>
    <xf numFmtId="41" fontId="0" fillId="2" borderId="0" xfId="0" applyNumberFormat="1" applyFill="1"/>
    <xf numFmtId="0" fontId="1" fillId="2" borderId="21" xfId="0" applyFont="1" applyFill="1" applyBorder="1"/>
    <xf numFmtId="165" fontId="1" fillId="2" borderId="9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3" fontId="3" fillId="2" borderId="0" xfId="0" applyNumberFormat="1" applyFont="1" applyFill="1" applyBorder="1"/>
    <xf numFmtId="4" fontId="3" fillId="3" borderId="0" xfId="0" applyNumberFormat="1" applyFont="1" applyFill="1" applyBorder="1"/>
    <xf numFmtId="10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/>
    <xf numFmtId="37" fontId="3" fillId="2" borderId="0" xfId="0" applyNumberFormat="1" applyFont="1" applyFill="1" applyBorder="1"/>
    <xf numFmtId="0" fontId="3" fillId="2" borderId="0" xfId="0" quotePrefix="1" applyFont="1" applyFill="1"/>
  </cellXfs>
  <cellStyles count="2">
    <cellStyle name="Normal" xfId="0" builtinId="0"/>
    <cellStyle name="Normal_00fsd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2"/>
  <sheetViews>
    <sheetView tabSelected="1" zoomScaleNormal="100" workbookViewId="0">
      <selection activeCell="B70" sqref="B70:T70"/>
    </sheetView>
  </sheetViews>
  <sheetFormatPr defaultRowHeight="10.5" customHeight="1"/>
  <cols>
    <col min="1" max="1" width="12.7109375" style="11" customWidth="1"/>
    <col min="2" max="2" width="7.28515625" style="11" customWidth="1"/>
    <col min="3" max="3" width="6.42578125" style="11" customWidth="1"/>
    <col min="4" max="4" width="10.5703125" style="11" customWidth="1"/>
    <col min="5" max="5" width="6.7109375" style="11" customWidth="1"/>
    <col min="6" max="6" width="9.28515625" style="11" customWidth="1"/>
    <col min="7" max="7" width="10.140625" style="11" customWidth="1"/>
    <col min="8" max="8" width="6.42578125" style="11" customWidth="1"/>
    <col min="9" max="9" width="5.42578125" style="11" customWidth="1"/>
    <col min="10" max="10" width="9.7109375" style="11" customWidth="1"/>
    <col min="11" max="12" width="6.42578125" style="11" customWidth="1"/>
    <col min="13" max="13" width="9.7109375" style="11" customWidth="1"/>
    <col min="14" max="15" width="10.7109375" style="11" customWidth="1"/>
    <col min="16" max="16" width="6" style="11" customWidth="1"/>
    <col min="17" max="17" width="10" style="11" customWidth="1"/>
    <col min="18" max="18" width="7.85546875" style="11" customWidth="1"/>
    <col min="19" max="19" width="9.7109375" style="11" customWidth="1"/>
    <col min="20" max="20" width="7.140625" style="11" customWidth="1"/>
    <col min="21" max="21" width="5.85546875" style="11" customWidth="1"/>
    <col min="22" max="16384" width="9.140625" style="11"/>
  </cols>
  <sheetData>
    <row r="1" spans="1:21" ht="10.5" customHeight="1">
      <c r="A1" s="42" t="s">
        <v>124</v>
      </c>
      <c r="B1" s="42"/>
      <c r="C1" s="28"/>
      <c r="D1" s="28"/>
      <c r="E1" s="28"/>
      <c r="F1" s="28"/>
      <c r="G1" s="29"/>
      <c r="H1" s="29"/>
      <c r="I1" s="29"/>
      <c r="J1" s="28"/>
      <c r="K1" s="28"/>
      <c r="L1" s="28"/>
      <c r="M1" s="28"/>
      <c r="N1" s="29"/>
      <c r="O1" s="29"/>
      <c r="P1" s="29"/>
      <c r="Q1" s="29"/>
      <c r="R1" s="29"/>
      <c r="S1" s="3"/>
      <c r="T1" s="3"/>
      <c r="U1" s="3"/>
    </row>
    <row r="2" spans="1:21" ht="10.5" customHeight="1">
      <c r="A2" s="42"/>
      <c r="B2" s="42"/>
      <c r="C2" s="28"/>
      <c r="D2" s="28"/>
      <c r="E2" s="28"/>
      <c r="F2" s="28"/>
      <c r="G2" s="29"/>
      <c r="H2" s="29"/>
      <c r="I2" s="29"/>
      <c r="J2" s="28"/>
      <c r="K2" s="28"/>
      <c r="L2" s="28"/>
      <c r="M2" s="28"/>
      <c r="N2" s="29"/>
      <c r="O2" s="29"/>
      <c r="P2" s="29"/>
      <c r="Q2" s="29"/>
      <c r="R2" s="29"/>
      <c r="S2" s="3"/>
      <c r="T2" s="3"/>
      <c r="U2" s="3"/>
    </row>
    <row r="3" spans="1:21" ht="11.25" customHeight="1" thickBot="1">
      <c r="G3" s="9"/>
      <c r="H3" s="9"/>
      <c r="I3" s="9"/>
      <c r="J3" s="1" t="s">
        <v>94</v>
      </c>
      <c r="K3" s="5"/>
      <c r="L3" s="5"/>
      <c r="M3" s="1"/>
      <c r="N3" s="44"/>
      <c r="O3" s="44"/>
      <c r="P3" s="44"/>
      <c r="Q3" s="9"/>
      <c r="R3" s="4"/>
      <c r="S3" s="2"/>
      <c r="T3" s="2"/>
      <c r="U3" s="2"/>
    </row>
    <row r="4" spans="1:21" ht="10.5" customHeight="1">
      <c r="A4" s="14"/>
      <c r="B4" s="56" t="s">
        <v>109</v>
      </c>
      <c r="C4" s="57"/>
      <c r="D4" s="57"/>
      <c r="E4" s="74"/>
      <c r="F4" s="56" t="s">
        <v>95</v>
      </c>
      <c r="G4" s="57"/>
      <c r="H4" s="62" t="s">
        <v>92</v>
      </c>
      <c r="I4" s="62"/>
      <c r="J4" s="62"/>
      <c r="K4" s="62"/>
      <c r="L4" s="56" t="s">
        <v>76</v>
      </c>
      <c r="M4" s="57"/>
      <c r="N4" s="56" t="s">
        <v>107</v>
      </c>
      <c r="O4" s="74"/>
      <c r="P4" s="16"/>
      <c r="Q4" s="15"/>
      <c r="R4" s="15"/>
      <c r="S4" s="17"/>
      <c r="T4" s="16"/>
      <c r="U4" s="43"/>
    </row>
    <row r="5" spans="1:21" ht="10.5" customHeight="1">
      <c r="A5" s="2"/>
      <c r="B5" s="79" t="s">
        <v>110</v>
      </c>
      <c r="C5" s="71"/>
      <c r="D5" s="71" t="s">
        <v>96</v>
      </c>
      <c r="E5" s="6"/>
      <c r="F5" s="79" t="s">
        <v>97</v>
      </c>
      <c r="G5" s="71"/>
      <c r="H5" s="59"/>
      <c r="I5" s="63" t="s">
        <v>123</v>
      </c>
      <c r="J5" s="72"/>
      <c r="K5" s="63"/>
      <c r="L5" s="70" t="s">
        <v>77</v>
      </c>
      <c r="M5" s="71"/>
      <c r="N5" s="58" t="s">
        <v>108</v>
      </c>
      <c r="O5" s="80"/>
      <c r="P5" s="18" t="s">
        <v>86</v>
      </c>
      <c r="Q5" s="7"/>
      <c r="R5" s="7"/>
      <c r="S5" s="19" t="s">
        <v>98</v>
      </c>
      <c r="T5" s="18" t="s">
        <v>79</v>
      </c>
      <c r="U5" s="32"/>
    </row>
    <row r="6" spans="1:21" ht="10.5" customHeight="1">
      <c r="A6" s="2"/>
      <c r="B6" s="79" t="s">
        <v>111</v>
      </c>
      <c r="C6" s="71"/>
      <c r="D6" s="71" t="s">
        <v>99</v>
      </c>
      <c r="E6" s="6" t="s">
        <v>79</v>
      </c>
      <c r="F6" s="79" t="s">
        <v>100</v>
      </c>
      <c r="G6" s="71"/>
      <c r="H6" s="79"/>
      <c r="I6" s="6" t="s">
        <v>120</v>
      </c>
      <c r="J6" s="6"/>
      <c r="K6" s="18"/>
      <c r="L6" s="63"/>
      <c r="M6" s="75"/>
      <c r="N6" s="63"/>
      <c r="O6" s="63"/>
      <c r="P6" s="71" t="s">
        <v>87</v>
      </c>
      <c r="Q6" s="7"/>
      <c r="R6" s="20"/>
      <c r="S6" s="19" t="s">
        <v>9</v>
      </c>
      <c r="T6" s="18" t="s">
        <v>80</v>
      </c>
      <c r="U6" s="6"/>
    </row>
    <row r="7" spans="1:21" ht="10.5" customHeight="1">
      <c r="A7" s="2"/>
      <c r="B7" s="79" t="s">
        <v>112</v>
      </c>
      <c r="C7" s="71"/>
      <c r="D7" s="71" t="s">
        <v>20</v>
      </c>
      <c r="E7" s="6" t="s">
        <v>80</v>
      </c>
      <c r="F7" s="6" t="s">
        <v>101</v>
      </c>
      <c r="G7" s="71"/>
      <c r="H7" s="18"/>
      <c r="I7" s="18" t="s">
        <v>121</v>
      </c>
      <c r="J7" s="6"/>
      <c r="K7" s="18" t="s">
        <v>79</v>
      </c>
      <c r="L7" s="6" t="s">
        <v>29</v>
      </c>
      <c r="M7" s="18"/>
      <c r="N7" s="7"/>
      <c r="O7" s="7"/>
      <c r="P7" s="18" t="s">
        <v>88</v>
      </c>
      <c r="Q7" s="7" t="s">
        <v>12</v>
      </c>
      <c r="R7" s="7"/>
      <c r="S7" s="19" t="s">
        <v>81</v>
      </c>
      <c r="T7" s="18" t="s">
        <v>8</v>
      </c>
      <c r="U7" s="20" t="s">
        <v>103</v>
      </c>
    </row>
    <row r="8" spans="1:21" ht="10.5" customHeight="1">
      <c r="A8" s="2"/>
      <c r="B8" s="58" t="s">
        <v>113</v>
      </c>
      <c r="C8" s="92"/>
      <c r="D8" s="71" t="s">
        <v>21</v>
      </c>
      <c r="E8" s="6" t="s">
        <v>104</v>
      </c>
      <c r="F8" s="88"/>
      <c r="G8" s="75"/>
      <c r="H8" s="6" t="s">
        <v>29</v>
      </c>
      <c r="I8" s="23" t="s">
        <v>122</v>
      </c>
      <c r="J8" s="6"/>
      <c r="K8" s="18" t="s">
        <v>80</v>
      </c>
      <c r="L8" s="6" t="s">
        <v>30</v>
      </c>
      <c r="M8" s="23"/>
      <c r="N8" s="6" t="s">
        <v>22</v>
      </c>
      <c r="O8" s="6" t="s">
        <v>23</v>
      </c>
      <c r="P8" s="7" t="s">
        <v>30</v>
      </c>
      <c r="Q8" s="7" t="s">
        <v>115</v>
      </c>
      <c r="R8" s="20" t="s">
        <v>10</v>
      </c>
      <c r="S8" s="19" t="s">
        <v>82</v>
      </c>
      <c r="T8" s="18" t="s">
        <v>9</v>
      </c>
      <c r="U8" s="20" t="s">
        <v>106</v>
      </c>
    </row>
    <row r="9" spans="1:21" ht="10.5" customHeight="1">
      <c r="A9" s="2"/>
      <c r="B9" s="18"/>
      <c r="C9" s="71" t="s">
        <v>114</v>
      </c>
      <c r="D9" s="71" t="s">
        <v>24</v>
      </c>
      <c r="E9" s="10" t="s">
        <v>99</v>
      </c>
      <c r="F9" s="6"/>
      <c r="G9" s="89"/>
      <c r="H9" s="22" t="s">
        <v>30</v>
      </c>
      <c r="I9" s="18" t="s">
        <v>102</v>
      </c>
      <c r="J9" s="6" t="s">
        <v>75</v>
      </c>
      <c r="K9" s="18" t="s">
        <v>89</v>
      </c>
      <c r="L9" s="6" t="s">
        <v>67</v>
      </c>
      <c r="M9" s="18" t="s">
        <v>31</v>
      </c>
      <c r="N9" s="21" t="s">
        <v>25</v>
      </c>
      <c r="O9" s="7" t="s">
        <v>25</v>
      </c>
      <c r="P9" s="7" t="s">
        <v>104</v>
      </c>
      <c r="Q9" s="7" t="s">
        <v>33</v>
      </c>
      <c r="R9" s="7" t="s">
        <v>13</v>
      </c>
      <c r="S9" s="19" t="s">
        <v>83</v>
      </c>
      <c r="T9" s="18" t="s">
        <v>14</v>
      </c>
      <c r="U9" s="20" t="s">
        <v>9</v>
      </c>
    </row>
    <row r="10" spans="1:21" ht="10.5" customHeight="1">
      <c r="A10" s="2"/>
      <c r="B10" s="18" t="s">
        <v>9</v>
      </c>
      <c r="C10" s="71" t="s">
        <v>9</v>
      </c>
      <c r="D10" s="71" t="s">
        <v>26</v>
      </c>
      <c r="E10" s="10" t="s">
        <v>78</v>
      </c>
      <c r="F10" s="73" t="s">
        <v>15</v>
      </c>
      <c r="G10" s="23" t="s">
        <v>3</v>
      </c>
      <c r="H10" s="10" t="s">
        <v>32</v>
      </c>
      <c r="I10" s="23" t="s">
        <v>105</v>
      </c>
      <c r="J10" s="73" t="s">
        <v>70</v>
      </c>
      <c r="K10" s="18" t="s">
        <v>78</v>
      </c>
      <c r="L10" s="73" t="s">
        <v>68</v>
      </c>
      <c r="M10" s="23" t="s">
        <v>70</v>
      </c>
      <c r="N10" s="6" t="s">
        <v>27</v>
      </c>
      <c r="O10" s="6" t="s">
        <v>27</v>
      </c>
      <c r="P10" s="6" t="s">
        <v>99</v>
      </c>
      <c r="Q10" s="7" t="s">
        <v>81</v>
      </c>
      <c r="R10" s="7" t="s">
        <v>28</v>
      </c>
      <c r="S10" s="19" t="s">
        <v>84</v>
      </c>
      <c r="T10" s="18" t="s">
        <v>16</v>
      </c>
      <c r="U10" s="20" t="s">
        <v>11</v>
      </c>
    </row>
    <row r="11" spans="1:21" ht="10.5" customHeight="1" thickBot="1">
      <c r="A11" s="24"/>
      <c r="B11" s="26" t="s">
        <v>81</v>
      </c>
      <c r="C11" s="93" t="s">
        <v>81</v>
      </c>
      <c r="D11" s="71" t="s">
        <v>4</v>
      </c>
      <c r="E11" s="10" t="s">
        <v>4</v>
      </c>
      <c r="F11" s="6" t="s">
        <v>4</v>
      </c>
      <c r="G11" s="18" t="s">
        <v>4</v>
      </c>
      <c r="H11" s="26" t="s">
        <v>85</v>
      </c>
      <c r="I11" s="19" t="s">
        <v>17</v>
      </c>
      <c r="J11" s="25" t="s">
        <v>4</v>
      </c>
      <c r="K11" s="26" t="s">
        <v>4</v>
      </c>
      <c r="L11" s="6" t="s">
        <v>69</v>
      </c>
      <c r="M11" s="18" t="s">
        <v>4</v>
      </c>
      <c r="N11" s="6" t="s">
        <v>4</v>
      </c>
      <c r="O11" s="7" t="s">
        <v>4</v>
      </c>
      <c r="P11" s="19" t="s">
        <v>17</v>
      </c>
      <c r="Q11" s="100" t="s">
        <v>4</v>
      </c>
      <c r="R11" s="7" t="s">
        <v>4</v>
      </c>
      <c r="S11" s="19" t="s">
        <v>4</v>
      </c>
      <c r="T11" s="19" t="s">
        <v>4</v>
      </c>
      <c r="U11" s="19" t="s">
        <v>17</v>
      </c>
    </row>
    <row r="12" spans="1:21" ht="11.25" customHeight="1" thickBot="1">
      <c r="A12" s="45" t="s">
        <v>0</v>
      </c>
      <c r="B12" s="90"/>
      <c r="C12" s="46"/>
      <c r="D12" s="52"/>
      <c r="E12" s="52"/>
      <c r="F12" s="45"/>
      <c r="G12" s="47"/>
      <c r="H12" s="47"/>
      <c r="I12" s="47"/>
      <c r="J12" s="48" t="s">
        <v>19</v>
      </c>
      <c r="K12" s="48"/>
      <c r="L12" s="48"/>
      <c r="M12" s="47"/>
      <c r="N12" s="49"/>
      <c r="O12" s="50"/>
      <c r="P12" s="50"/>
      <c r="Q12" s="50"/>
      <c r="R12" s="49"/>
      <c r="S12" s="49"/>
      <c r="T12" s="47"/>
      <c r="U12" s="49"/>
    </row>
    <row r="13" spans="1:21" ht="10.5" customHeight="1">
      <c r="A13" s="2" t="s">
        <v>1</v>
      </c>
      <c r="B13" s="64">
        <f t="shared" ref="B13:B35" si="0">H13-C13</f>
        <v>0</v>
      </c>
      <c r="C13" s="36">
        <v>241584</v>
      </c>
      <c r="D13" s="36">
        <v>4116732413.6600003</v>
      </c>
      <c r="E13" s="36">
        <f>D13/H13</f>
        <v>17040.583870041064</v>
      </c>
      <c r="F13" s="36">
        <v>1213478960</v>
      </c>
      <c r="G13" s="36">
        <v>4749264785.9499998</v>
      </c>
      <c r="H13" s="36">
        <v>241584</v>
      </c>
      <c r="I13" s="76">
        <v>0.31835918196301993</v>
      </c>
      <c r="J13" s="36">
        <v>3922922388.3999996</v>
      </c>
      <c r="K13" s="36">
        <f>J13/H13</f>
        <v>16238.336927942246</v>
      </c>
      <c r="L13" s="36">
        <v>419298</v>
      </c>
      <c r="M13" s="36">
        <v>1023669476</v>
      </c>
      <c r="N13" s="61">
        <v>-4365645276.6899996</v>
      </c>
      <c r="O13" s="61">
        <v>-4370033039</v>
      </c>
      <c r="P13" s="76">
        <f>N13/D13</f>
        <v>-1.0604636974227581</v>
      </c>
      <c r="Q13" s="13">
        <v>0</v>
      </c>
      <c r="R13" s="64">
        <v>0</v>
      </c>
      <c r="S13" s="64">
        <v>0</v>
      </c>
      <c r="T13" s="38">
        <v>0</v>
      </c>
      <c r="U13" s="38">
        <v>0</v>
      </c>
    </row>
    <row r="14" spans="1:21" ht="10.5" customHeight="1">
      <c r="A14" s="2" t="s">
        <v>72</v>
      </c>
      <c r="B14" s="65">
        <f t="shared" si="0"/>
        <v>28136</v>
      </c>
      <c r="C14" s="65">
        <v>8006</v>
      </c>
      <c r="D14" s="65">
        <v>721883828.47000003</v>
      </c>
      <c r="E14" s="55">
        <f>D14/H14</f>
        <v>19973.544033811078</v>
      </c>
      <c r="F14" s="55">
        <v>14842414.25</v>
      </c>
      <c r="G14" s="55">
        <v>256541791</v>
      </c>
      <c r="H14" s="55">
        <v>36142</v>
      </c>
      <c r="I14" s="77">
        <v>0.18875669803733144</v>
      </c>
      <c r="J14" s="55">
        <v>324934183</v>
      </c>
      <c r="K14" s="55">
        <f>J14/H14</f>
        <v>8990.4870510763103</v>
      </c>
      <c r="L14" s="55">
        <v>48206</v>
      </c>
      <c r="M14" s="55">
        <v>119964777</v>
      </c>
      <c r="N14" s="55">
        <v>35285491.719999999</v>
      </c>
      <c r="O14" s="55">
        <v>35285492</v>
      </c>
      <c r="P14" s="77">
        <f>N14/D14</f>
        <v>4.8879737055179631E-2</v>
      </c>
      <c r="Q14" s="66">
        <v>2118343</v>
      </c>
      <c r="R14" s="65">
        <v>529625</v>
      </c>
      <c r="S14" s="65">
        <v>1588718</v>
      </c>
      <c r="T14" s="31">
        <f>S14/H14</f>
        <v>43.957666980244589</v>
      </c>
      <c r="U14" s="30">
        <f>S14/O14</f>
        <v>4.5024680398391498E-2</v>
      </c>
    </row>
    <row r="15" spans="1:21" ht="10.5" customHeight="1">
      <c r="A15" s="2" t="s">
        <v>73</v>
      </c>
      <c r="B15" s="65">
        <f t="shared" si="0"/>
        <v>27580</v>
      </c>
      <c r="C15" s="65">
        <v>5348</v>
      </c>
      <c r="D15" s="65">
        <v>773705326.73999989</v>
      </c>
      <c r="E15" s="55">
        <f>D15/H15</f>
        <v>23496.88188593294</v>
      </c>
      <c r="F15" s="55">
        <v>12625639</v>
      </c>
      <c r="G15" s="55">
        <v>245074164</v>
      </c>
      <c r="H15" s="55">
        <v>32928</v>
      </c>
      <c r="I15" s="77">
        <v>0.18902845071069371</v>
      </c>
      <c r="J15" s="55">
        <v>318070154.18000001</v>
      </c>
      <c r="K15" s="55">
        <f>J15/H15</f>
        <v>9659.5649350097192</v>
      </c>
      <c r="L15" s="55">
        <v>50124</v>
      </c>
      <c r="M15" s="55">
        <v>124902561</v>
      </c>
      <c r="N15" s="55">
        <v>98284086.560000002</v>
      </c>
      <c r="O15" s="55">
        <v>98284087</v>
      </c>
      <c r="P15" s="77">
        <f>N15/D15</f>
        <v>0.12703038632824085</v>
      </c>
      <c r="Q15" s="66">
        <v>5906791</v>
      </c>
      <c r="R15" s="65">
        <v>1381854</v>
      </c>
      <c r="S15" s="65">
        <v>4524937</v>
      </c>
      <c r="T15" s="31">
        <f>S15/H15</f>
        <v>137.41912657920312</v>
      </c>
      <c r="U15" s="30">
        <f>S15/O15</f>
        <v>4.6039365456994073E-2</v>
      </c>
    </row>
    <row r="16" spans="1:21" ht="10.5" customHeight="1">
      <c r="A16" s="2" t="s">
        <v>74</v>
      </c>
      <c r="B16" s="65">
        <f t="shared" si="0"/>
        <v>28092</v>
      </c>
      <c r="C16" s="65">
        <v>2996</v>
      </c>
      <c r="D16" s="65">
        <v>835830815.13999999</v>
      </c>
      <c r="E16" s="55">
        <f>D16/H16</f>
        <v>26885.962916237775</v>
      </c>
      <c r="F16" s="55">
        <v>8953587</v>
      </c>
      <c r="G16" s="55">
        <v>242769052</v>
      </c>
      <c r="H16" s="55">
        <v>31088</v>
      </c>
      <c r="I16" s="77">
        <v>0.1925525852885068</v>
      </c>
      <c r="J16" s="55">
        <v>317679384</v>
      </c>
      <c r="K16" s="55">
        <f>J16/H16</f>
        <v>10218.714101904272</v>
      </c>
      <c r="L16" s="55">
        <v>51878</v>
      </c>
      <c r="M16" s="55">
        <v>129085805</v>
      </c>
      <c r="N16" s="55">
        <v>155250161.13999999</v>
      </c>
      <c r="O16" s="55">
        <v>155250161</v>
      </c>
      <c r="P16" s="77">
        <f>N16/D16</f>
        <v>0.1857435240814804</v>
      </c>
      <c r="Q16" s="66">
        <v>9331759</v>
      </c>
      <c r="R16" s="65">
        <v>1974378</v>
      </c>
      <c r="S16" s="65">
        <v>7357381</v>
      </c>
      <c r="T16" s="31">
        <f>S16/H16</f>
        <v>236.66305326814205</v>
      </c>
      <c r="U16" s="30">
        <f>S16/O16</f>
        <v>4.7390488696498034E-2</v>
      </c>
    </row>
    <row r="17" spans="1:21" ht="10.5" customHeight="1">
      <c r="A17" s="2" t="s">
        <v>51</v>
      </c>
      <c r="B17" s="65">
        <f t="shared" si="0"/>
        <v>55315</v>
      </c>
      <c r="C17" s="65">
        <v>2002</v>
      </c>
      <c r="D17" s="65">
        <v>1789805784.7200003</v>
      </c>
      <c r="E17" s="55">
        <f>D17/H17</f>
        <v>31226.438660781274</v>
      </c>
      <c r="F17" s="55">
        <v>23252624</v>
      </c>
      <c r="G17" s="55">
        <v>484994134</v>
      </c>
      <c r="H17" s="55">
        <v>57317</v>
      </c>
      <c r="I17" s="77">
        <v>0.19936417170146678</v>
      </c>
      <c r="J17" s="55">
        <v>615276796</v>
      </c>
      <c r="K17" s="55">
        <f>J17/H17</f>
        <v>10734.630144634228</v>
      </c>
      <c r="L17" s="55">
        <v>102641</v>
      </c>
      <c r="M17" s="55">
        <v>255598950</v>
      </c>
      <c r="N17" s="55">
        <v>457188528.71999997</v>
      </c>
      <c r="O17" s="55">
        <v>457188528</v>
      </c>
      <c r="P17" s="77">
        <f>N17/D17</f>
        <v>0.25544030118973116</v>
      </c>
      <c r="Q17" s="66">
        <v>27461938</v>
      </c>
      <c r="R17" s="65">
        <v>4492934.04</v>
      </c>
      <c r="S17" s="65">
        <v>22969003.960000001</v>
      </c>
      <c r="T17" s="31">
        <f>S17/H17</f>
        <v>400.73632534850049</v>
      </c>
      <c r="U17" s="30">
        <f>S17/O17</f>
        <v>5.0239676967572554E-2</v>
      </c>
    </row>
    <row r="18" spans="1:21" ht="10.5" customHeight="1">
      <c r="A18" s="2" t="s">
        <v>50</v>
      </c>
      <c r="B18" s="65">
        <f t="shared" si="0"/>
        <v>8659</v>
      </c>
      <c r="C18" s="65">
        <v>129</v>
      </c>
      <c r="D18" s="65">
        <v>301583707</v>
      </c>
      <c r="E18" s="55">
        <f>D18/H18</f>
        <v>34317.672621756945</v>
      </c>
      <c r="F18" s="55">
        <v>2253945</v>
      </c>
      <c r="G18" s="55">
        <v>76878349</v>
      </c>
      <c r="H18" s="55">
        <v>8788</v>
      </c>
      <c r="I18" s="77">
        <v>0.21168762345232933</v>
      </c>
      <c r="J18" s="55">
        <v>95930233</v>
      </c>
      <c r="K18" s="55">
        <f>J18/H18</f>
        <v>10916.048361401912</v>
      </c>
      <c r="L18" s="55">
        <v>16257</v>
      </c>
      <c r="M18" s="55">
        <v>40389609</v>
      </c>
      <c r="N18" s="55">
        <v>90639461</v>
      </c>
      <c r="O18" s="55">
        <v>90639461</v>
      </c>
      <c r="P18" s="77">
        <f>N18/D18</f>
        <v>0.3005449528478672</v>
      </c>
      <c r="Q18" s="66">
        <v>5443445</v>
      </c>
      <c r="R18" s="65">
        <v>747943</v>
      </c>
      <c r="S18" s="65">
        <v>4695502</v>
      </c>
      <c r="T18" s="31">
        <f>S18/H18</f>
        <v>534.30837505689578</v>
      </c>
      <c r="U18" s="30">
        <f>S18/O18</f>
        <v>5.1804169488607173E-2</v>
      </c>
    </row>
    <row r="19" spans="1:21" ht="10.5" customHeight="1">
      <c r="A19" s="2" t="s">
        <v>49</v>
      </c>
      <c r="B19" s="65">
        <f t="shared" si="0"/>
        <v>29326</v>
      </c>
      <c r="C19" s="65">
        <v>350</v>
      </c>
      <c r="D19" s="65">
        <v>1064066476</v>
      </c>
      <c r="E19" s="55">
        <f>D19/H19</f>
        <v>35856.128723547648</v>
      </c>
      <c r="F19" s="55">
        <v>7176293</v>
      </c>
      <c r="G19" s="55">
        <v>256285605</v>
      </c>
      <c r="H19" s="55">
        <v>29676</v>
      </c>
      <c r="I19" s="77">
        <v>0.22017940214125137</v>
      </c>
      <c r="J19" s="55">
        <v>328709841</v>
      </c>
      <c r="K19" s="55">
        <f>J19/H19</f>
        <v>11076.622219975738</v>
      </c>
      <c r="L19" s="55">
        <v>56026</v>
      </c>
      <c r="M19" s="55">
        <v>139407553</v>
      </c>
      <c r="N19" s="55">
        <v>346839770</v>
      </c>
      <c r="O19" s="55">
        <v>346839770</v>
      </c>
      <c r="P19" s="77">
        <f>N19/D19</f>
        <v>0.3259568624921137</v>
      </c>
      <c r="Q19" s="66">
        <v>20838004</v>
      </c>
      <c r="R19" s="65">
        <v>2578430</v>
      </c>
      <c r="S19" s="65">
        <v>18259574</v>
      </c>
      <c r="T19" s="31">
        <f>S19/H19</f>
        <v>615.29768162825178</v>
      </c>
      <c r="U19" s="30">
        <f>S19/O19</f>
        <v>5.26455602251149E-2</v>
      </c>
    </row>
    <row r="20" spans="1:21" ht="10.5" customHeight="1">
      <c r="A20" s="2" t="s">
        <v>48</v>
      </c>
      <c r="B20" s="65">
        <f t="shared" si="0"/>
        <v>31283</v>
      </c>
      <c r="C20" s="65">
        <v>234</v>
      </c>
      <c r="D20" s="65">
        <v>1195019747.03</v>
      </c>
      <c r="E20" s="55">
        <f>D20/H20</f>
        <v>37916.671860583177</v>
      </c>
      <c r="F20" s="55">
        <v>9658317</v>
      </c>
      <c r="G20" s="55">
        <v>267107625</v>
      </c>
      <c r="H20" s="55">
        <v>31517</v>
      </c>
      <c r="I20" s="77">
        <v>0.23268364710225176</v>
      </c>
      <c r="J20" s="55">
        <v>350292766.33000004</v>
      </c>
      <c r="K20" s="55">
        <f>J20/H20</f>
        <v>11114.407028905036</v>
      </c>
      <c r="L20" s="55">
        <v>60502</v>
      </c>
      <c r="M20" s="55">
        <v>150181957</v>
      </c>
      <c r="N20" s="55">
        <v>437095715.70000005</v>
      </c>
      <c r="O20" s="55">
        <v>437095716</v>
      </c>
      <c r="P20" s="77">
        <f>N20/D20</f>
        <v>0.3657644292375255</v>
      </c>
      <c r="Q20" s="66">
        <v>26437768</v>
      </c>
      <c r="R20" s="65">
        <v>2842628</v>
      </c>
      <c r="S20" s="65">
        <v>23595140</v>
      </c>
      <c r="T20" s="31">
        <f>S20/H20</f>
        <v>748.64803122124567</v>
      </c>
      <c r="U20" s="30">
        <f>S20/O20</f>
        <v>5.3981631794350511E-2</v>
      </c>
    </row>
    <row r="21" spans="1:21" ht="10.5" customHeight="1">
      <c r="A21" s="2" t="s">
        <v>47</v>
      </c>
      <c r="B21" s="65">
        <f t="shared" si="0"/>
        <v>28163</v>
      </c>
      <c r="C21" s="65">
        <v>151</v>
      </c>
      <c r="D21" s="65">
        <v>1139628566.78</v>
      </c>
      <c r="E21" s="55">
        <f>D21/H21</f>
        <v>40249.649176379178</v>
      </c>
      <c r="F21" s="55">
        <v>11108674</v>
      </c>
      <c r="G21" s="55">
        <v>245486886.12</v>
      </c>
      <c r="H21" s="55">
        <v>28314</v>
      </c>
      <c r="I21" s="77">
        <v>0.24669995033588624</v>
      </c>
      <c r="J21" s="55">
        <v>316665977.37</v>
      </c>
      <c r="K21" s="55">
        <f>J21/H21</f>
        <v>11184.077748463658</v>
      </c>
      <c r="L21" s="55">
        <v>54512</v>
      </c>
      <c r="M21" s="55">
        <v>135423019</v>
      </c>
      <c r="N21" s="55">
        <v>453161358.28999996</v>
      </c>
      <c r="O21" s="55">
        <v>453161358</v>
      </c>
      <c r="P21" s="77">
        <f>N21/D21</f>
        <v>0.39763952177014938</v>
      </c>
      <c r="Q21" s="66">
        <v>27674525</v>
      </c>
      <c r="R21" s="65">
        <v>2507551</v>
      </c>
      <c r="S21" s="65">
        <v>25166974</v>
      </c>
      <c r="T21" s="31">
        <f>S21/H21</f>
        <v>888.8526523981069</v>
      </c>
      <c r="U21" s="30">
        <f>S21/O21</f>
        <v>5.5536451984946167E-2</v>
      </c>
    </row>
    <row r="22" spans="1:21" ht="10.5" customHeight="1">
      <c r="A22" s="2" t="s">
        <v>46</v>
      </c>
      <c r="B22" s="65">
        <f t="shared" si="0"/>
        <v>42161</v>
      </c>
      <c r="C22" s="65">
        <v>180</v>
      </c>
      <c r="D22" s="65">
        <v>1800321798.9200001</v>
      </c>
      <c r="E22" s="55">
        <f>D22/H22</f>
        <v>42519.586191162234</v>
      </c>
      <c r="F22" s="55">
        <v>23061826</v>
      </c>
      <c r="G22" s="55">
        <v>366247496.80000001</v>
      </c>
      <c r="H22" s="55">
        <v>42341</v>
      </c>
      <c r="I22" s="77">
        <v>0.26704298193056036</v>
      </c>
      <c r="J22" s="55">
        <v>472109287</v>
      </c>
      <c r="K22" s="55">
        <f>J22/H22</f>
        <v>11150.168560024562</v>
      </c>
      <c r="L22" s="55">
        <v>81294</v>
      </c>
      <c r="M22" s="55">
        <v>201677342</v>
      </c>
      <c r="N22" s="55">
        <v>783349499.12</v>
      </c>
      <c r="O22" s="55">
        <v>783349499</v>
      </c>
      <c r="P22" s="77">
        <f>N22/D22</f>
        <v>0.43511637729983921</v>
      </c>
      <c r="Q22" s="66">
        <v>48367826</v>
      </c>
      <c r="R22" s="65">
        <v>3680154</v>
      </c>
      <c r="S22" s="65">
        <v>44687672</v>
      </c>
      <c r="T22" s="31">
        <f>S22/H22</f>
        <v>1055.4231595852721</v>
      </c>
      <c r="U22" s="30">
        <f>S22/O22</f>
        <v>5.7046914636502501E-2</v>
      </c>
    </row>
    <row r="23" spans="1:21" ht="10.5" customHeight="1">
      <c r="A23" s="2" t="s">
        <v>45</v>
      </c>
      <c r="B23" s="65">
        <f t="shared" si="0"/>
        <v>17593</v>
      </c>
      <c r="C23" s="65">
        <v>63</v>
      </c>
      <c r="D23" s="65">
        <v>789970415.25999999</v>
      </c>
      <c r="E23" s="55">
        <f>D23/H23</f>
        <v>44742.320755550521</v>
      </c>
      <c r="F23" s="55">
        <v>4018558</v>
      </c>
      <c r="G23" s="55">
        <v>150363471.69999999</v>
      </c>
      <c r="H23" s="55">
        <v>17656</v>
      </c>
      <c r="I23" s="77">
        <v>0.28532643826761472</v>
      </c>
      <c r="J23" s="55">
        <v>196686847</v>
      </c>
      <c r="K23" s="55">
        <f>J23/H23</f>
        <v>11139.943758495696</v>
      </c>
      <c r="L23" s="55">
        <v>33366</v>
      </c>
      <c r="M23" s="55">
        <v>82790089</v>
      </c>
      <c r="N23" s="55">
        <v>364148565.56</v>
      </c>
      <c r="O23" s="55">
        <v>364148565</v>
      </c>
      <c r="P23" s="77">
        <f>N23/D23</f>
        <v>0.4609648140305978</v>
      </c>
      <c r="Q23" s="66">
        <v>22682228</v>
      </c>
      <c r="R23" s="65">
        <v>1446184.6400000001</v>
      </c>
      <c r="S23" s="65">
        <v>21236043.359999999</v>
      </c>
      <c r="T23" s="31">
        <f>S23/H23</f>
        <v>1202.7663887630267</v>
      </c>
      <c r="U23" s="30">
        <f>S23/O23</f>
        <v>5.8316976643859625E-2</v>
      </c>
    </row>
    <row r="24" spans="1:21" ht="10.5" customHeight="1">
      <c r="A24" s="2" t="s">
        <v>44</v>
      </c>
      <c r="B24" s="65">
        <f t="shared" si="0"/>
        <v>52457</v>
      </c>
      <c r="C24" s="65">
        <v>169</v>
      </c>
      <c r="D24" s="65">
        <v>2485255276.9099998</v>
      </c>
      <c r="E24" s="55">
        <f>D24/H24</f>
        <v>47224.856096036179</v>
      </c>
      <c r="F24" s="55">
        <v>16471614</v>
      </c>
      <c r="G24" s="55">
        <v>452156185</v>
      </c>
      <c r="H24" s="55">
        <v>52626</v>
      </c>
      <c r="I24" s="77">
        <v>0.30747567993923636</v>
      </c>
      <c r="J24" s="55">
        <v>587551418</v>
      </c>
      <c r="K24" s="55">
        <f>J24/H24</f>
        <v>11164.660396001977</v>
      </c>
      <c r="L24" s="55">
        <v>99011</v>
      </c>
      <c r="M24" s="55">
        <v>244863471</v>
      </c>
      <c r="N24" s="55">
        <v>1217155816.9099998</v>
      </c>
      <c r="O24" s="55">
        <v>1217155817</v>
      </c>
      <c r="P24" s="77">
        <f>N24/D24</f>
        <v>0.48975082287053023</v>
      </c>
      <c r="Q24" s="66">
        <v>76717005</v>
      </c>
      <c r="R24" s="65">
        <v>4335156</v>
      </c>
      <c r="S24" s="65">
        <v>72381849</v>
      </c>
      <c r="T24" s="31">
        <f>S24/H24</f>
        <v>1375.4009234978907</v>
      </c>
      <c r="U24" s="30">
        <f>S24/O24</f>
        <v>5.9468022079871473E-2</v>
      </c>
    </row>
    <row r="25" spans="1:21" ht="10.5" customHeight="1">
      <c r="A25" s="2" t="s">
        <v>43</v>
      </c>
      <c r="B25" s="65">
        <f t="shared" si="0"/>
        <v>68616</v>
      </c>
      <c r="C25" s="65">
        <v>210</v>
      </c>
      <c r="D25" s="65">
        <v>3560322239.5599999</v>
      </c>
      <c r="E25" s="55">
        <f>D25/H25</f>
        <v>51729.320889780021</v>
      </c>
      <c r="F25" s="55">
        <v>19847531</v>
      </c>
      <c r="G25" s="55">
        <v>590718140.86000001</v>
      </c>
      <c r="H25" s="55">
        <v>68826</v>
      </c>
      <c r="I25" s="77">
        <v>0.35021498537081797</v>
      </c>
      <c r="J25" s="55">
        <v>778869419</v>
      </c>
      <c r="K25" s="55">
        <f>J25/H25</f>
        <v>11316.49985470607</v>
      </c>
      <c r="L25" s="55">
        <v>129373</v>
      </c>
      <c r="M25" s="55">
        <v>319059732</v>
      </c>
      <c r="N25" s="55">
        <v>1891522478.7</v>
      </c>
      <c r="O25" s="55">
        <v>1891522479</v>
      </c>
      <c r="P25" s="77">
        <f>N25/D25</f>
        <v>0.53127844937253843</v>
      </c>
      <c r="Q25" s="66">
        <v>121268845</v>
      </c>
      <c r="R25" s="65">
        <v>5669008</v>
      </c>
      <c r="S25" s="65">
        <v>115599837</v>
      </c>
      <c r="T25" s="31">
        <f>S25/H25</f>
        <v>1679.5954581117601</v>
      </c>
      <c r="U25" s="30">
        <f>S25/O25</f>
        <v>6.1114704310104052E-2</v>
      </c>
    </row>
    <row r="26" spans="1:21" ht="10.5" customHeight="1">
      <c r="A26" s="2" t="s">
        <v>42</v>
      </c>
      <c r="B26" s="65">
        <f t="shared" si="0"/>
        <v>127088</v>
      </c>
      <c r="C26" s="65">
        <v>387</v>
      </c>
      <c r="D26" s="65">
        <v>7572580719.5300007</v>
      </c>
      <c r="E26" s="55">
        <f>D26/H26</f>
        <v>59404.437886095315</v>
      </c>
      <c r="F26" s="55">
        <v>38716194</v>
      </c>
      <c r="G26" s="55">
        <v>1063570233</v>
      </c>
      <c r="H26" s="55">
        <v>127475</v>
      </c>
      <c r="I26" s="77">
        <v>0.42793790829925943</v>
      </c>
      <c r="J26" s="55">
        <v>1489363310.53</v>
      </c>
      <c r="K26" s="55">
        <f>J26/H26</f>
        <v>11683.571763326143</v>
      </c>
      <c r="L26" s="55">
        <v>249640</v>
      </c>
      <c r="M26" s="55">
        <v>611005246</v>
      </c>
      <c r="N26" s="55">
        <v>4447358124</v>
      </c>
      <c r="O26" s="55">
        <v>4447358124</v>
      </c>
      <c r="P26" s="77">
        <f>N26/D26</f>
        <v>0.58729755267316974</v>
      </c>
      <c r="Q26" s="66">
        <v>290220675</v>
      </c>
      <c r="R26" s="65">
        <v>12230597.300000001</v>
      </c>
      <c r="S26" s="65">
        <v>277990077.69999999</v>
      </c>
      <c r="T26" s="31">
        <f>S26/H26</f>
        <v>2180.7419313590899</v>
      </c>
      <c r="U26" s="30">
        <f>S26/O26</f>
        <v>6.2506789412761041E-2</v>
      </c>
    </row>
    <row r="27" spans="1:21" ht="10.5" customHeight="1">
      <c r="A27" s="2" t="s">
        <v>41</v>
      </c>
      <c r="B27" s="65">
        <f t="shared" si="0"/>
        <v>110739</v>
      </c>
      <c r="C27" s="65">
        <v>306</v>
      </c>
      <c r="D27" s="65">
        <v>7800833599.2600002</v>
      </c>
      <c r="E27" s="55">
        <f>D27/H27</f>
        <v>70249.300727272726</v>
      </c>
      <c r="F27" s="55">
        <v>35809801</v>
      </c>
      <c r="G27" s="55">
        <v>923748786</v>
      </c>
      <c r="H27" s="55">
        <v>111045</v>
      </c>
      <c r="I27" s="77">
        <v>0.51119571322033275</v>
      </c>
      <c r="J27" s="55">
        <v>1357046383</v>
      </c>
      <c r="K27" s="55">
        <f>J27/H27</f>
        <v>12220.688756810303</v>
      </c>
      <c r="L27" s="55">
        <v>236871</v>
      </c>
      <c r="M27" s="55">
        <v>572499547</v>
      </c>
      <c r="N27" s="55">
        <v>4983348684.2600002</v>
      </c>
      <c r="O27" s="55">
        <v>4983348684</v>
      </c>
      <c r="P27" s="77">
        <f>N27/D27</f>
        <v>0.63882258490076349</v>
      </c>
      <c r="Q27" s="66">
        <v>329596781</v>
      </c>
      <c r="R27" s="65">
        <v>13664401</v>
      </c>
      <c r="S27" s="65">
        <v>315932380</v>
      </c>
      <c r="T27" s="31">
        <f>S27/H27</f>
        <v>2845.08424512585</v>
      </c>
      <c r="U27" s="30">
        <f>S27/O27</f>
        <v>6.3397606716616414E-2</v>
      </c>
    </row>
    <row r="28" spans="1:21" ht="10.5" customHeight="1">
      <c r="A28" s="2" t="s">
        <v>40</v>
      </c>
      <c r="B28" s="65">
        <f t="shared" si="0"/>
        <v>96682</v>
      </c>
      <c r="C28" s="65">
        <v>191</v>
      </c>
      <c r="D28" s="65">
        <v>7862073211.4499998</v>
      </c>
      <c r="E28" s="55">
        <f>D28/H28</f>
        <v>81158.560294922223</v>
      </c>
      <c r="F28" s="55">
        <v>41583304</v>
      </c>
      <c r="G28" s="55">
        <v>788988935</v>
      </c>
      <c r="H28" s="55">
        <v>96873</v>
      </c>
      <c r="I28" s="77">
        <v>0.58857517817108074</v>
      </c>
      <c r="J28" s="55">
        <v>1254987872.1600001</v>
      </c>
      <c r="K28" s="55">
        <f>J28/H28</f>
        <v>12954.980976742747</v>
      </c>
      <c r="L28" s="55">
        <v>227776</v>
      </c>
      <c r="M28" s="55">
        <v>540181273</v>
      </c>
      <c r="N28" s="55">
        <v>5319498435.2900009</v>
      </c>
      <c r="O28" s="55">
        <v>5319498435</v>
      </c>
      <c r="P28" s="77">
        <f>N28/D28</f>
        <v>0.676602505754195</v>
      </c>
      <c r="Q28" s="66">
        <v>354761802</v>
      </c>
      <c r="R28" s="65">
        <v>14648187</v>
      </c>
      <c r="S28" s="65">
        <v>340113615</v>
      </c>
      <c r="T28" s="31">
        <f>S28/H28</f>
        <v>3510.9227029203184</v>
      </c>
      <c r="U28" s="30">
        <f>S28/O28</f>
        <v>6.3937158579124576E-2</v>
      </c>
    </row>
    <row r="29" spans="1:21" ht="10.5" customHeight="1">
      <c r="A29" s="2" t="s">
        <v>39</v>
      </c>
      <c r="B29" s="65">
        <f t="shared" si="0"/>
        <v>121622</v>
      </c>
      <c r="C29" s="65">
        <v>233</v>
      </c>
      <c r="D29" s="65">
        <v>11471095499.440001</v>
      </c>
      <c r="E29" s="55">
        <f>D29/H29</f>
        <v>94137.257391489897</v>
      </c>
      <c r="F29" s="55">
        <v>55388232</v>
      </c>
      <c r="G29" s="55">
        <v>976180811.39999998</v>
      </c>
      <c r="H29" s="55">
        <v>121855</v>
      </c>
      <c r="I29" s="77">
        <v>0.67347762167420167</v>
      </c>
      <c r="J29" s="55">
        <v>1646088393.9099998</v>
      </c>
      <c r="K29" s="55">
        <f>J29/H29</f>
        <v>13508.58310212958</v>
      </c>
      <c r="L29" s="55">
        <v>308217</v>
      </c>
      <c r="M29" s="55">
        <v>714935293</v>
      </c>
      <c r="N29" s="55">
        <v>8189279233.1299992</v>
      </c>
      <c r="O29" s="55">
        <v>8189279233</v>
      </c>
      <c r="P29" s="77">
        <f>N29/D29</f>
        <v>0.71390559284680233</v>
      </c>
      <c r="Q29" s="66">
        <v>551667755</v>
      </c>
      <c r="R29" s="65">
        <v>20994732</v>
      </c>
      <c r="S29" s="65">
        <v>530673023</v>
      </c>
      <c r="T29" s="31">
        <f>S29/H29</f>
        <v>4354.954847975052</v>
      </c>
      <c r="U29" s="30">
        <f>S29/O29</f>
        <v>6.4800943758465193E-2</v>
      </c>
    </row>
    <row r="30" spans="1:21" ht="10.5" customHeight="1">
      <c r="A30" s="2" t="s">
        <v>38</v>
      </c>
      <c r="B30" s="65">
        <f t="shared" si="0"/>
        <v>33384</v>
      </c>
      <c r="C30" s="65">
        <v>53</v>
      </c>
      <c r="D30" s="65">
        <v>3507939141</v>
      </c>
      <c r="E30" s="55">
        <f>D30/H30</f>
        <v>104911.89822651554</v>
      </c>
      <c r="F30" s="55">
        <v>20007268</v>
      </c>
      <c r="G30" s="55">
        <v>274664240.12</v>
      </c>
      <c r="H30" s="55">
        <v>33437</v>
      </c>
      <c r="I30" s="77">
        <v>0.73664382807164419</v>
      </c>
      <c r="J30" s="55">
        <v>472435552</v>
      </c>
      <c r="K30" s="55">
        <f>J30/H30</f>
        <v>14129.124981308132</v>
      </c>
      <c r="L30" s="55">
        <v>86970</v>
      </c>
      <c r="M30" s="55">
        <v>191006596</v>
      </c>
      <c r="N30" s="55">
        <v>2589840020.8800001</v>
      </c>
      <c r="O30" s="55">
        <v>2589840021</v>
      </c>
      <c r="P30" s="77">
        <f>N30/D30</f>
        <v>0.73827963279366371</v>
      </c>
      <c r="Q30" s="66">
        <v>175666973</v>
      </c>
      <c r="R30" s="65">
        <v>5742277</v>
      </c>
      <c r="S30" s="65">
        <v>169924696</v>
      </c>
      <c r="T30" s="31">
        <f>S30/H30</f>
        <v>5081.9360588569552</v>
      </c>
      <c r="U30" s="30">
        <f>S30/O30</f>
        <v>6.5612043455250943E-2</v>
      </c>
    </row>
    <row r="31" spans="1:21" ht="10.5" customHeight="1">
      <c r="A31" s="2" t="s">
        <v>37</v>
      </c>
      <c r="B31" s="65">
        <f t="shared" si="0"/>
        <v>110780</v>
      </c>
      <c r="C31" s="65">
        <v>164</v>
      </c>
      <c r="D31" s="65">
        <v>13019491840</v>
      </c>
      <c r="E31" s="55">
        <f>D31/H31</f>
        <v>117351.92385347563</v>
      </c>
      <c r="F31" s="55">
        <v>80364110</v>
      </c>
      <c r="G31" s="55">
        <v>911596154</v>
      </c>
      <c r="H31" s="55">
        <v>110944</v>
      </c>
      <c r="I31" s="77">
        <v>0.81123135419713366</v>
      </c>
      <c r="J31" s="55">
        <v>1646687054</v>
      </c>
      <c r="K31" s="55">
        <f>J31/H31</f>
        <v>14842.506615950389</v>
      </c>
      <c r="L31" s="55">
        <v>304641</v>
      </c>
      <c r="M31" s="55">
        <v>618077109</v>
      </c>
      <c r="N31" s="55">
        <v>9923495633</v>
      </c>
      <c r="O31" s="55">
        <v>9923495633</v>
      </c>
      <c r="P31" s="77">
        <f>N31/D31</f>
        <v>0.76220299186423546</v>
      </c>
      <c r="Q31" s="66">
        <v>676725016</v>
      </c>
      <c r="R31" s="65">
        <v>19255259</v>
      </c>
      <c r="S31" s="65">
        <v>657469757</v>
      </c>
      <c r="T31" s="31">
        <f>S31/H31</f>
        <v>5926.1407286558988</v>
      </c>
      <c r="U31" s="30">
        <f>S31/O31</f>
        <v>6.6253846559232929E-2</v>
      </c>
    </row>
    <row r="32" spans="1:21" ht="10.5" customHeight="1">
      <c r="A32" s="1" t="s">
        <v>36</v>
      </c>
      <c r="B32" s="65">
        <f t="shared" si="0"/>
        <v>72539</v>
      </c>
      <c r="C32" s="65">
        <v>111</v>
      </c>
      <c r="D32" s="65">
        <v>10120875641.52</v>
      </c>
      <c r="E32" s="55">
        <f>D32/H32</f>
        <v>139310.05700646937</v>
      </c>
      <c r="F32" s="55">
        <v>69365246</v>
      </c>
      <c r="G32" s="55">
        <v>663181910</v>
      </c>
      <c r="H32" s="55">
        <v>72650</v>
      </c>
      <c r="I32" s="77">
        <v>0.86687269559821967</v>
      </c>
      <c r="J32" s="55">
        <v>1176343109</v>
      </c>
      <c r="K32" s="55">
        <f>J32/H32</f>
        <v>16191.921665519614</v>
      </c>
      <c r="L32" s="55">
        <v>205215</v>
      </c>
      <c r="M32" s="55">
        <v>410970630</v>
      </c>
      <c r="N32" s="55">
        <v>7939745238.5200005</v>
      </c>
      <c r="O32" s="55">
        <v>7939745239</v>
      </c>
      <c r="P32" s="77">
        <f>N32/D32</f>
        <v>0.7844919273533898</v>
      </c>
      <c r="Q32" s="66">
        <v>549230802</v>
      </c>
      <c r="R32" s="65">
        <v>15581960</v>
      </c>
      <c r="S32" s="65">
        <v>533648842</v>
      </c>
      <c r="T32" s="31">
        <f>S32/H32</f>
        <v>7345.4761459050242</v>
      </c>
      <c r="U32" s="30">
        <f>S32/O32</f>
        <v>6.7212338171597594E-2</v>
      </c>
    </row>
    <row r="33" spans="1:21" ht="10.5" customHeight="1">
      <c r="A33" s="2" t="s">
        <v>35</v>
      </c>
      <c r="B33" s="65">
        <f t="shared" si="0"/>
        <v>80125</v>
      </c>
      <c r="C33" s="65">
        <v>148</v>
      </c>
      <c r="D33" s="65">
        <v>13735735068.23</v>
      </c>
      <c r="E33" s="55">
        <f>D33/H33</f>
        <v>171112.7660387677</v>
      </c>
      <c r="F33" s="55">
        <v>108178433</v>
      </c>
      <c r="G33" s="55">
        <v>866359377.96000004</v>
      </c>
      <c r="H33" s="55">
        <v>80273</v>
      </c>
      <c r="I33" s="77">
        <v>0.90795263032880524</v>
      </c>
      <c r="J33" s="55">
        <v>1479417084.72</v>
      </c>
      <c r="K33" s="55">
        <f>J33/H33</f>
        <v>18429.821792134342</v>
      </c>
      <c r="L33" s="55">
        <v>232062</v>
      </c>
      <c r="M33" s="55">
        <v>465068961</v>
      </c>
      <c r="N33" s="55">
        <v>11033068077.549999</v>
      </c>
      <c r="O33" s="55">
        <v>11033068078</v>
      </c>
      <c r="P33" s="77">
        <f>N33/D33</f>
        <v>0.80323827030334038</v>
      </c>
      <c r="Q33" s="66">
        <v>781359410</v>
      </c>
      <c r="R33" s="65">
        <v>22881379</v>
      </c>
      <c r="S33" s="65">
        <v>758478031</v>
      </c>
      <c r="T33" s="31">
        <f>S33/H33</f>
        <v>9448.7315909458976</v>
      </c>
      <c r="U33" s="30">
        <f>S33/O33</f>
        <v>6.874588515522799E-2</v>
      </c>
    </row>
    <row r="34" spans="1:21" ht="10.5" customHeight="1">
      <c r="A34" s="2" t="s">
        <v>34</v>
      </c>
      <c r="B34" s="65">
        <f t="shared" si="0"/>
        <v>38902</v>
      </c>
      <c r="C34" s="65">
        <v>87</v>
      </c>
      <c r="D34" s="65">
        <v>8428410355</v>
      </c>
      <c r="E34" s="55">
        <f>D34/H34</f>
        <v>216174.05819590139</v>
      </c>
      <c r="F34" s="55">
        <v>98849176</v>
      </c>
      <c r="G34" s="55">
        <v>516896042</v>
      </c>
      <c r="H34" s="55">
        <v>38989</v>
      </c>
      <c r="I34" s="77">
        <v>0.93143648916600974</v>
      </c>
      <c r="J34" s="55">
        <v>843891558</v>
      </c>
      <c r="K34" s="55">
        <f>J34/H34</f>
        <v>21644.349893559724</v>
      </c>
      <c r="L34" s="55">
        <v>115804</v>
      </c>
      <c r="M34" s="55">
        <v>232015342</v>
      </c>
      <c r="N34" s="55">
        <v>6934456589</v>
      </c>
      <c r="O34" s="55">
        <v>6934456589</v>
      </c>
      <c r="P34" s="77">
        <f>N34/D34</f>
        <v>0.82274786073820683</v>
      </c>
      <c r="Q34" s="66">
        <v>501413668</v>
      </c>
      <c r="R34" s="65">
        <v>15649445</v>
      </c>
      <c r="S34" s="65">
        <v>485764223</v>
      </c>
      <c r="T34" s="31">
        <f>S34/H34</f>
        <v>12459.006976326657</v>
      </c>
      <c r="U34" s="30">
        <f>S34/O34</f>
        <v>7.0050798756251323E-2</v>
      </c>
    </row>
    <row r="35" spans="1:21" ht="10.5" customHeight="1">
      <c r="A35" s="8" t="s">
        <v>5</v>
      </c>
      <c r="B35" s="65">
        <f t="shared" si="0"/>
        <v>75814</v>
      </c>
      <c r="C35" s="65">
        <v>264</v>
      </c>
      <c r="D35" s="65">
        <v>41019781122</v>
      </c>
      <c r="E35" s="55">
        <f>D35/H35</f>
        <v>539180.59257604042</v>
      </c>
      <c r="F35" s="55">
        <v>1533385349</v>
      </c>
      <c r="G35" s="55">
        <v>2340969229</v>
      </c>
      <c r="H35" s="55">
        <v>76078</v>
      </c>
      <c r="I35" s="77">
        <v>0.94833152587163283</v>
      </c>
      <c r="J35" s="55">
        <v>2989055066</v>
      </c>
      <c r="K35" s="55">
        <f>J35/H35</f>
        <v>39289.348642183024</v>
      </c>
      <c r="L35" s="55">
        <v>232604</v>
      </c>
      <c r="M35" s="55">
        <v>465698750</v>
      </c>
      <c r="N35" s="55">
        <v>36757443426</v>
      </c>
      <c r="O35" s="55">
        <v>36759695626</v>
      </c>
      <c r="P35" s="82">
        <f>N35/D35</f>
        <v>0.89609067675609821</v>
      </c>
      <c r="Q35" s="66">
        <v>2778502387</v>
      </c>
      <c r="R35" s="65">
        <v>216328144</v>
      </c>
      <c r="S35" s="65">
        <v>2562174243</v>
      </c>
      <c r="T35" s="31">
        <f>S35/H35</f>
        <v>33678.254462525299</v>
      </c>
      <c r="U35" s="30">
        <f>S35/O35</f>
        <v>6.9700638140969357E-2</v>
      </c>
    </row>
    <row r="36" spans="1:21" ht="10.5" customHeight="1" thickBot="1">
      <c r="A36" s="27" t="s">
        <v>2</v>
      </c>
      <c r="B36" s="96">
        <f>SUM(B13:B35)</f>
        <v>1285056</v>
      </c>
      <c r="C36" s="33">
        <f t="shared" ref="C36:S36" si="1">SUM(C13:C35)</f>
        <v>263366</v>
      </c>
      <c r="D36" s="33">
        <f t="shared" si="1"/>
        <v>145112942593.62</v>
      </c>
      <c r="E36" s="84">
        <f t="shared" ref="E13:E36" si="2">D36/H36</f>
        <v>93716.662895270143</v>
      </c>
      <c r="F36" s="33">
        <f t="shared" si="1"/>
        <v>3448397095.25</v>
      </c>
      <c r="G36" s="33">
        <f t="shared" si="1"/>
        <v>17710043404.91</v>
      </c>
      <c r="H36" s="33">
        <f t="shared" si="1"/>
        <v>1548422</v>
      </c>
      <c r="I36" s="78">
        <v>0.39448483188647637</v>
      </c>
      <c r="J36" s="33">
        <f t="shared" si="1"/>
        <v>22981014077.599998</v>
      </c>
      <c r="K36" s="33">
        <f t="shared" ref="K13:K36" si="3">J36/H36</f>
        <v>14841.570371384543</v>
      </c>
      <c r="L36" s="33">
        <f t="shared" si="1"/>
        <v>3402288</v>
      </c>
      <c r="M36" s="33">
        <f t="shared" si="1"/>
        <v>7788473088</v>
      </c>
      <c r="N36" s="33">
        <f t="shared" si="1"/>
        <v>100081809118.36002</v>
      </c>
      <c r="O36" s="33">
        <f t="shared" si="1"/>
        <v>100079673556</v>
      </c>
      <c r="P36" s="78">
        <f t="shared" ref="P13:P36" si="4">N36/D36</f>
        <v>0.68968216982983421</v>
      </c>
      <c r="Q36" s="33">
        <f t="shared" si="1"/>
        <v>7383393746</v>
      </c>
      <c r="R36" s="33">
        <f t="shared" si="1"/>
        <v>389162226.98000002</v>
      </c>
      <c r="S36" s="33">
        <f t="shared" si="1"/>
        <v>6994231519.0200005</v>
      </c>
      <c r="T36" s="34">
        <f t="shared" ref="T14:T36" si="5">S36/H36</f>
        <v>4517.0060351893735</v>
      </c>
      <c r="U36" s="35">
        <f>S36/SUM(O14:O35)</f>
        <v>6.6962672725734723E-2</v>
      </c>
    </row>
    <row r="37" spans="1:21" ht="11.25" customHeight="1" thickBot="1">
      <c r="A37" s="45" t="s">
        <v>7</v>
      </c>
      <c r="B37" s="91"/>
      <c r="C37" s="86"/>
      <c r="D37" s="50"/>
      <c r="E37" s="50"/>
      <c r="F37" s="50"/>
      <c r="G37" s="50"/>
      <c r="H37" s="50"/>
      <c r="I37" s="50"/>
      <c r="J37" s="51" t="s">
        <v>18</v>
      </c>
      <c r="K37" s="51"/>
      <c r="L37" s="51"/>
      <c r="M37" s="52"/>
      <c r="N37" s="52"/>
      <c r="O37" s="53"/>
      <c r="P37" s="53"/>
      <c r="Q37" s="50"/>
      <c r="R37" s="54"/>
      <c r="S37" s="54"/>
      <c r="T37" s="45"/>
      <c r="U37" s="45"/>
    </row>
    <row r="38" spans="1:21" ht="10.5" customHeight="1">
      <c r="A38" s="2" t="s">
        <v>6</v>
      </c>
      <c r="B38" s="97">
        <f t="shared" ref="B38:B56" si="6">H38-C38</f>
        <v>361</v>
      </c>
      <c r="C38" s="95">
        <v>22215</v>
      </c>
      <c r="D38" s="94">
        <v>-2289743606</v>
      </c>
      <c r="E38" s="67">
        <f>D38/H38</f>
        <v>-101423.79544649184</v>
      </c>
      <c r="F38" s="39">
        <v>1339126873</v>
      </c>
      <c r="G38" s="39">
        <v>243836116</v>
      </c>
      <c r="H38" s="39">
        <v>22576</v>
      </c>
      <c r="I38" s="76">
        <v>0.38006094173498761</v>
      </c>
      <c r="J38" s="36">
        <v>336279596</v>
      </c>
      <c r="K38" s="55">
        <f>J38/H38</f>
        <v>14895.446314670446</v>
      </c>
      <c r="L38" s="39">
        <v>38147</v>
      </c>
      <c r="M38" s="39">
        <v>82953805</v>
      </c>
      <c r="N38" s="67">
        <v>-1613686250</v>
      </c>
      <c r="O38" s="67">
        <v>-1610991698</v>
      </c>
      <c r="P38" s="81">
        <f>N38/D38</f>
        <v>0.70474538973338663</v>
      </c>
      <c r="Q38" s="39">
        <v>3193935</v>
      </c>
      <c r="R38" s="39">
        <v>592463</v>
      </c>
      <c r="S38" s="39">
        <v>2601472</v>
      </c>
      <c r="T38" s="68">
        <f>S38/H38</f>
        <v>115.23175053153791</v>
      </c>
      <c r="U38" s="40">
        <f>S38/D38</f>
        <v>-1.1361411789438578E-3</v>
      </c>
    </row>
    <row r="39" spans="1:21" ht="10.5" customHeight="1">
      <c r="A39" s="12" t="s">
        <v>129</v>
      </c>
      <c r="B39" s="65">
        <f t="shared" si="6"/>
        <v>5911</v>
      </c>
      <c r="C39" s="39">
        <v>33552</v>
      </c>
      <c r="D39" s="39">
        <v>80417506.969999999</v>
      </c>
      <c r="E39" s="39">
        <f>D39/H39</f>
        <v>2037.7950731064541</v>
      </c>
      <c r="F39" s="39">
        <v>9153961</v>
      </c>
      <c r="G39" s="39">
        <v>27718031.48</v>
      </c>
      <c r="H39" s="39">
        <v>39463</v>
      </c>
      <c r="I39" s="77">
        <v>0.1949907107281208</v>
      </c>
      <c r="J39" s="55">
        <v>199478586</v>
      </c>
      <c r="K39" s="55">
        <f>J39/H39</f>
        <v>5054.8256848186911</v>
      </c>
      <c r="L39" s="39">
        <v>29444</v>
      </c>
      <c r="M39" s="39">
        <v>74322282</v>
      </c>
      <c r="N39" s="67">
        <v>-211947431.50999999</v>
      </c>
      <c r="O39" s="67">
        <v>-211947431</v>
      </c>
      <c r="P39" s="81">
        <f>N39/D39</f>
        <v>-2.6355881883912122</v>
      </c>
      <c r="Q39" s="39">
        <v>457383</v>
      </c>
      <c r="R39" s="39">
        <v>17334</v>
      </c>
      <c r="S39" s="39">
        <v>440049</v>
      </c>
      <c r="T39" s="41">
        <f>S39/H39</f>
        <v>11.150926184020475</v>
      </c>
      <c r="U39" s="40">
        <f>S39/D39</f>
        <v>5.4720547375854568E-3</v>
      </c>
    </row>
    <row r="40" spans="1:21" ht="10.5" customHeight="1">
      <c r="A40" s="12" t="s">
        <v>130</v>
      </c>
      <c r="B40" s="65">
        <f t="shared" si="6"/>
        <v>23037</v>
      </c>
      <c r="C40" s="39">
        <v>36082</v>
      </c>
      <c r="D40" s="39">
        <v>417554454.36999995</v>
      </c>
      <c r="E40" s="39">
        <f>D40/H40</f>
        <v>7062.9485338046979</v>
      </c>
      <c r="F40" s="39">
        <v>17147319.25</v>
      </c>
      <c r="G40" s="39">
        <v>109083382</v>
      </c>
      <c r="H40" s="39">
        <v>59119</v>
      </c>
      <c r="I40" s="77">
        <v>0.1522253550139688</v>
      </c>
      <c r="J40" s="55">
        <v>399235383.64999998</v>
      </c>
      <c r="K40" s="55">
        <f>J40/H40</f>
        <v>6753.0807972056355</v>
      </c>
      <c r="L40" s="39">
        <v>66529</v>
      </c>
      <c r="M40" s="39">
        <v>167268739</v>
      </c>
      <c r="N40" s="67">
        <v>-240885731.03</v>
      </c>
      <c r="O40" s="67">
        <v>-240878810</v>
      </c>
      <c r="P40" s="81">
        <f>N40/D40</f>
        <v>-0.57689656644531517</v>
      </c>
      <c r="Q40" s="39">
        <v>4509754</v>
      </c>
      <c r="R40" s="39">
        <v>283367</v>
      </c>
      <c r="S40" s="39">
        <v>4226387</v>
      </c>
      <c r="T40" s="41">
        <f>S40/H40</f>
        <v>71.489487305265655</v>
      </c>
      <c r="U40" s="40">
        <f>S40/D40</f>
        <v>1.0121762457011052E-2</v>
      </c>
    </row>
    <row r="41" spans="1:21" ht="10.5" customHeight="1">
      <c r="A41" s="12" t="s">
        <v>66</v>
      </c>
      <c r="B41" s="65">
        <f t="shared" si="6"/>
        <v>24234</v>
      </c>
      <c r="C41" s="39">
        <v>31852</v>
      </c>
      <c r="D41" s="39">
        <v>703017892.46000004</v>
      </c>
      <c r="E41" s="39">
        <f>D41/H41</f>
        <v>12534.641309061086</v>
      </c>
      <c r="F41" s="39">
        <v>12489671</v>
      </c>
      <c r="G41" s="39">
        <v>170974451</v>
      </c>
      <c r="H41" s="39">
        <v>56086</v>
      </c>
      <c r="I41" s="77">
        <v>0.15674010977341069</v>
      </c>
      <c r="J41" s="55">
        <v>478539935.18000001</v>
      </c>
      <c r="K41" s="55">
        <f>J41/H41</f>
        <v>8532.2528827158294</v>
      </c>
      <c r="L41" s="39">
        <v>83444</v>
      </c>
      <c r="M41" s="39">
        <v>209303797</v>
      </c>
      <c r="N41" s="67">
        <v>-143310619.72</v>
      </c>
      <c r="O41" s="67">
        <v>-143296004</v>
      </c>
      <c r="P41" s="81">
        <f>N41/D41</f>
        <v>-0.20385060075573255</v>
      </c>
      <c r="Q41" s="39">
        <v>8674530</v>
      </c>
      <c r="R41" s="39">
        <v>922868</v>
      </c>
      <c r="S41" s="39">
        <v>7751662</v>
      </c>
      <c r="T41" s="41">
        <f>S41/H41</f>
        <v>138.21028420639732</v>
      </c>
      <c r="U41" s="40">
        <f>S41/D41</f>
        <v>1.1026265594571693E-2</v>
      </c>
    </row>
    <row r="42" spans="1:21" ht="10.5" customHeight="1">
      <c r="A42" s="12" t="s">
        <v>65</v>
      </c>
      <c r="B42" s="65">
        <f t="shared" si="6"/>
        <v>30685</v>
      </c>
      <c r="C42" s="39">
        <v>24544</v>
      </c>
      <c r="D42" s="39">
        <v>964383408.19000006</v>
      </c>
      <c r="E42" s="39">
        <f>D42/H42</f>
        <v>17461.540281192854</v>
      </c>
      <c r="F42" s="39">
        <v>12340434</v>
      </c>
      <c r="G42" s="39">
        <v>211309650</v>
      </c>
      <c r="H42" s="39">
        <v>55229</v>
      </c>
      <c r="I42" s="77">
        <v>0.17015842304066253</v>
      </c>
      <c r="J42" s="55">
        <v>508920110</v>
      </c>
      <c r="K42" s="55">
        <f>J42/H42</f>
        <v>9214.7261402524036</v>
      </c>
      <c r="L42" s="39">
        <v>92009</v>
      </c>
      <c r="M42" s="39">
        <v>230303534</v>
      </c>
      <c r="N42" s="39">
        <v>26190548.189999998</v>
      </c>
      <c r="O42" s="39">
        <v>26193028</v>
      </c>
      <c r="P42" s="81">
        <f>N42/D42</f>
        <v>2.715781707521871E-2</v>
      </c>
      <c r="Q42" s="39">
        <v>15796945</v>
      </c>
      <c r="R42" s="39">
        <v>2051167</v>
      </c>
      <c r="S42" s="39">
        <v>13745778</v>
      </c>
      <c r="T42" s="41">
        <f>S42/H42</f>
        <v>248.88696156004997</v>
      </c>
      <c r="U42" s="40">
        <f>S42/D42</f>
        <v>1.4253436841887108E-2</v>
      </c>
    </row>
    <row r="43" spans="1:21" ht="10.5" customHeight="1">
      <c r="A43" s="12" t="s">
        <v>64</v>
      </c>
      <c r="B43" s="65">
        <f t="shared" si="6"/>
        <v>37689</v>
      </c>
      <c r="C43" s="39">
        <v>18932</v>
      </c>
      <c r="D43" s="39">
        <v>1275463215.05</v>
      </c>
      <c r="E43" s="39">
        <f>D43/H43</f>
        <v>22526.327953409513</v>
      </c>
      <c r="F43" s="39">
        <v>12763798</v>
      </c>
      <c r="G43" s="39">
        <v>255014227</v>
      </c>
      <c r="H43" s="39">
        <v>56621</v>
      </c>
      <c r="I43" s="77">
        <v>0.19599705074994722</v>
      </c>
      <c r="J43" s="55">
        <v>551840227.95000005</v>
      </c>
      <c r="K43" s="55">
        <f>J43/H43</f>
        <v>9746.2112634888126</v>
      </c>
      <c r="L43" s="39">
        <v>100028</v>
      </c>
      <c r="M43" s="39">
        <v>250804697</v>
      </c>
      <c r="N43" s="39">
        <v>230567861.09999996</v>
      </c>
      <c r="O43" s="39">
        <v>230550864</v>
      </c>
      <c r="P43" s="81">
        <f>N43/D43</f>
        <v>0.18077186262950076</v>
      </c>
      <c r="Q43" s="39">
        <v>26315241</v>
      </c>
      <c r="R43" s="39">
        <v>3081357</v>
      </c>
      <c r="S43" s="39">
        <v>23233884</v>
      </c>
      <c r="T43" s="41">
        <f>S43/H43</f>
        <v>410.34040373712935</v>
      </c>
      <c r="U43" s="40">
        <f>S43/D43</f>
        <v>1.8216036123855753E-2</v>
      </c>
    </row>
    <row r="44" spans="1:21" ht="10.5" customHeight="1">
      <c r="A44" s="12" t="s">
        <v>63</v>
      </c>
      <c r="B44" s="65">
        <f t="shared" si="6"/>
        <v>45691</v>
      </c>
      <c r="C44" s="39">
        <v>15206</v>
      </c>
      <c r="D44" s="39">
        <v>1676718416.6999998</v>
      </c>
      <c r="E44" s="39">
        <f>D44/H44</f>
        <v>27533.678452140495</v>
      </c>
      <c r="F44" s="39">
        <v>13652369</v>
      </c>
      <c r="G44" s="39">
        <v>307965080.60000002</v>
      </c>
      <c r="H44" s="39">
        <v>60897</v>
      </c>
      <c r="I44" s="77">
        <v>0.23487779196284969</v>
      </c>
      <c r="J44" s="55">
        <v>611451075.37</v>
      </c>
      <c r="K44" s="55">
        <f>J44/H44</f>
        <v>10040.742160861782</v>
      </c>
      <c r="L44" s="39">
        <v>109594</v>
      </c>
      <c r="M44" s="39">
        <v>273890746</v>
      </c>
      <c r="N44" s="39">
        <v>497063883.73000002</v>
      </c>
      <c r="O44" s="39">
        <v>497035033</v>
      </c>
      <c r="P44" s="81">
        <f>N44/D44</f>
        <v>0.29645042290898582</v>
      </c>
      <c r="Q44" s="39">
        <v>41674399</v>
      </c>
      <c r="R44" s="39">
        <v>4001030</v>
      </c>
      <c r="S44" s="39">
        <v>37673369</v>
      </c>
      <c r="T44" s="41">
        <f>S44/H44</f>
        <v>618.64080332364483</v>
      </c>
      <c r="U44" s="40">
        <f>S44/D44</f>
        <v>2.2468512676174987E-2</v>
      </c>
    </row>
    <row r="45" spans="1:21" ht="10.5" customHeight="1">
      <c r="A45" s="12" t="s">
        <v>62</v>
      </c>
      <c r="B45" s="65">
        <f t="shared" si="6"/>
        <v>106844</v>
      </c>
      <c r="C45" s="39">
        <v>21679</v>
      </c>
      <c r="D45" s="39">
        <v>4497164928.6599998</v>
      </c>
      <c r="E45" s="39">
        <f>D45/H45</f>
        <v>34991.129437221352</v>
      </c>
      <c r="F45" s="39">
        <v>28148061</v>
      </c>
      <c r="G45" s="39">
        <v>727548085.70000005</v>
      </c>
      <c r="H45" s="39">
        <v>128523</v>
      </c>
      <c r="I45" s="77">
        <v>0.310179051094362</v>
      </c>
      <c r="J45" s="55">
        <v>1370241385</v>
      </c>
      <c r="K45" s="55">
        <f>J45/H45</f>
        <v>10661.44880682835</v>
      </c>
      <c r="L45" s="39">
        <v>231042</v>
      </c>
      <c r="M45" s="39">
        <v>577791444</v>
      </c>
      <c r="N45" s="39">
        <v>1849732074.9599998</v>
      </c>
      <c r="O45" s="39">
        <v>1849706871</v>
      </c>
      <c r="P45" s="81">
        <f>N45/D45</f>
        <v>0.41131070447779999</v>
      </c>
      <c r="Q45" s="39">
        <v>135409668</v>
      </c>
      <c r="R45" s="39">
        <v>8866981.6400000006</v>
      </c>
      <c r="S45" s="39">
        <v>126542686.36</v>
      </c>
      <c r="T45" s="41">
        <f>S45/H45</f>
        <v>984.59175680617477</v>
      </c>
      <c r="U45" s="40">
        <f>S45/D45</f>
        <v>2.8138324559447581E-2</v>
      </c>
    </row>
    <row r="46" spans="1:21" ht="10.5" customHeight="1">
      <c r="A46" s="12" t="s">
        <v>61</v>
      </c>
      <c r="B46" s="65">
        <f t="shared" si="6"/>
        <v>109304</v>
      </c>
      <c r="C46" s="39">
        <v>15078</v>
      </c>
      <c r="D46" s="39">
        <v>5588168999.1899996</v>
      </c>
      <c r="E46" s="39">
        <f>D46/H46</f>
        <v>44927.47342211895</v>
      </c>
      <c r="F46" s="39">
        <v>31885501</v>
      </c>
      <c r="G46" s="39">
        <v>882726876.79999995</v>
      </c>
      <c r="H46" s="39">
        <v>124382</v>
      </c>
      <c r="I46" s="77">
        <v>0.41986193859811982</v>
      </c>
      <c r="J46" s="55">
        <v>1423415653</v>
      </c>
      <c r="K46" s="55">
        <f>J46/H46</f>
        <v>11443.903884806483</v>
      </c>
      <c r="L46" s="39">
        <v>226955</v>
      </c>
      <c r="M46" s="39">
        <v>567388324</v>
      </c>
      <c r="N46" s="39">
        <v>2746523646.3900003</v>
      </c>
      <c r="O46" s="39">
        <v>2746379772</v>
      </c>
      <c r="P46" s="81">
        <f>N46/D46</f>
        <v>0.49148900951064772</v>
      </c>
      <c r="Q46" s="39">
        <v>191903640</v>
      </c>
      <c r="R46" s="39">
        <v>8859864.3399999999</v>
      </c>
      <c r="S46" s="39">
        <v>183043775.66</v>
      </c>
      <c r="T46" s="41">
        <f>S46/H46</f>
        <v>1471.625923847502</v>
      </c>
      <c r="U46" s="40">
        <f>S46/D46</f>
        <v>3.2755590549700994E-2</v>
      </c>
    </row>
    <row r="47" spans="1:21" ht="10.5" customHeight="1">
      <c r="A47" s="12" t="s">
        <v>60</v>
      </c>
      <c r="B47" s="65">
        <f t="shared" si="6"/>
        <v>102826</v>
      </c>
      <c r="C47" s="39">
        <v>11952</v>
      </c>
      <c r="D47" s="39">
        <v>6303798455.4399996</v>
      </c>
      <c r="E47" s="39">
        <f>D47/H47</f>
        <v>54921.661428496744</v>
      </c>
      <c r="F47" s="39">
        <v>39443608</v>
      </c>
      <c r="G47" s="39">
        <v>1049529138.03</v>
      </c>
      <c r="H47" s="39">
        <v>114778</v>
      </c>
      <c r="I47" s="77">
        <v>0.49524508111839832</v>
      </c>
      <c r="J47" s="55">
        <v>1421530437</v>
      </c>
      <c r="K47" s="55">
        <f>J47/H47</f>
        <v>12385.042752095349</v>
      </c>
      <c r="L47" s="39">
        <v>224249</v>
      </c>
      <c r="M47" s="39">
        <v>557829988</v>
      </c>
      <c r="N47" s="39">
        <v>3314352500.4099998</v>
      </c>
      <c r="O47" s="39">
        <v>3314257664</v>
      </c>
      <c r="P47" s="81">
        <f>N47/D47</f>
        <v>0.52577069584923153</v>
      </c>
      <c r="Q47" s="39">
        <v>228422326</v>
      </c>
      <c r="R47" s="39">
        <v>9796250</v>
      </c>
      <c r="S47" s="39">
        <v>218626076</v>
      </c>
      <c r="T47" s="41">
        <f>S47/H47</f>
        <v>1904.7733537785987</v>
      </c>
      <c r="U47" s="40">
        <f>S47/D47</f>
        <v>3.4681641163722784E-2</v>
      </c>
    </row>
    <row r="48" spans="1:21" ht="10.5" customHeight="1">
      <c r="A48" s="12" t="s">
        <v>59</v>
      </c>
      <c r="B48" s="65">
        <f t="shared" si="6"/>
        <v>95737</v>
      </c>
      <c r="C48" s="39">
        <v>8940</v>
      </c>
      <c r="D48" s="39">
        <v>6797968426.7399998</v>
      </c>
      <c r="E48" s="39">
        <f>D48/H48</f>
        <v>64942.331426578901</v>
      </c>
      <c r="F48" s="39">
        <v>41229418</v>
      </c>
      <c r="G48" s="39">
        <v>1118397604.5599999</v>
      </c>
      <c r="H48" s="39">
        <v>104677</v>
      </c>
      <c r="I48" s="77">
        <v>0.55442445300127652</v>
      </c>
      <c r="J48" s="55">
        <v>1402867243</v>
      </c>
      <c r="K48" s="55">
        <f>J48/H48</f>
        <v>13401.867105476847</v>
      </c>
      <c r="L48" s="39">
        <v>226550</v>
      </c>
      <c r="M48" s="39">
        <v>546808618</v>
      </c>
      <c r="N48" s="39">
        <v>3771124379.1800003</v>
      </c>
      <c r="O48" s="39">
        <v>3771123449</v>
      </c>
      <c r="P48" s="81">
        <f>N48/D48</f>
        <v>0.55474284998826662</v>
      </c>
      <c r="Q48" s="39">
        <v>257915191</v>
      </c>
      <c r="R48" s="39">
        <v>11352911</v>
      </c>
      <c r="S48" s="39">
        <v>246562280</v>
      </c>
      <c r="T48" s="41">
        <f>S48/H48</f>
        <v>2355.4580280290797</v>
      </c>
      <c r="U48" s="40">
        <f>S48/D48</f>
        <v>3.6269994875254251E-2</v>
      </c>
    </row>
    <row r="49" spans="1:21" ht="10.5" customHeight="1">
      <c r="A49" s="12" t="s">
        <v>58</v>
      </c>
      <c r="B49" s="65">
        <f t="shared" si="6"/>
        <v>91532</v>
      </c>
      <c r="C49" s="39">
        <v>6505</v>
      </c>
      <c r="D49" s="39">
        <v>7346626623.9200001</v>
      </c>
      <c r="E49" s="39">
        <f>D49/H49</f>
        <v>74937.285146628317</v>
      </c>
      <c r="F49" s="39">
        <v>39265252</v>
      </c>
      <c r="G49" s="39">
        <v>1123127945</v>
      </c>
      <c r="H49" s="39">
        <v>98037</v>
      </c>
      <c r="I49" s="77">
        <v>0.61961674103474862</v>
      </c>
      <c r="J49" s="55">
        <v>1366399469.9099998</v>
      </c>
      <c r="K49" s="55">
        <f>J49/H49</f>
        <v>13937.589582606566</v>
      </c>
      <c r="L49" s="39">
        <v>231588</v>
      </c>
      <c r="M49" s="39">
        <v>565238542</v>
      </c>
      <c r="N49" s="39">
        <v>4331125919.0100002</v>
      </c>
      <c r="O49" s="39">
        <v>4330652851</v>
      </c>
      <c r="P49" s="81">
        <f>N49/D49</f>
        <v>0.58953940913619018</v>
      </c>
      <c r="Q49" s="39">
        <v>294730592</v>
      </c>
      <c r="R49" s="39">
        <v>13112566</v>
      </c>
      <c r="S49" s="39">
        <v>281618026</v>
      </c>
      <c r="T49" s="41">
        <f>S49/H49</f>
        <v>2872.5687852545466</v>
      </c>
      <c r="U49" s="40">
        <f>S49/D49</f>
        <v>3.8332971092211947E-2</v>
      </c>
    </row>
    <row r="50" spans="1:21" ht="10.5" customHeight="1">
      <c r="A50" s="12" t="s">
        <v>57</v>
      </c>
      <c r="B50" s="65">
        <f t="shared" si="6"/>
        <v>86293</v>
      </c>
      <c r="C50" s="39">
        <v>4831</v>
      </c>
      <c r="D50" s="39">
        <v>7738964393.5200005</v>
      </c>
      <c r="E50" s="39">
        <f>D50/H50</f>
        <v>84927.838917518995</v>
      </c>
      <c r="F50" s="39">
        <v>39811658</v>
      </c>
      <c r="G50" s="39">
        <v>1126633730</v>
      </c>
      <c r="H50" s="39">
        <v>91124</v>
      </c>
      <c r="I50" s="77">
        <v>0.68720447055452072</v>
      </c>
      <c r="J50" s="55">
        <v>1312629159.6599998</v>
      </c>
      <c r="K50" s="55">
        <f>J50/H50</f>
        <v>14404.867649137437</v>
      </c>
      <c r="L50" s="39">
        <v>229337</v>
      </c>
      <c r="M50" s="39">
        <v>557933345</v>
      </c>
      <c r="N50" s="39">
        <v>4781579816.8599997</v>
      </c>
      <c r="O50" s="39">
        <v>4781263655</v>
      </c>
      <c r="P50" s="81">
        <f>N50/D50</f>
        <v>0.61785783907517633</v>
      </c>
      <c r="Q50" s="39">
        <v>325198468</v>
      </c>
      <c r="R50" s="39">
        <v>13937951</v>
      </c>
      <c r="S50" s="39">
        <v>311260517</v>
      </c>
      <c r="T50" s="41">
        <f>S50/H50</f>
        <v>3415.7907576489179</v>
      </c>
      <c r="U50" s="40">
        <f>S50/D50</f>
        <v>4.0219918476511539E-2</v>
      </c>
    </row>
    <row r="51" spans="1:21" ht="10.5" customHeight="1">
      <c r="A51" s="12" t="s">
        <v>56</v>
      </c>
      <c r="B51" s="65">
        <f t="shared" si="6"/>
        <v>78056</v>
      </c>
      <c r="C51" s="39">
        <v>3569</v>
      </c>
      <c r="D51" s="39">
        <v>7745430763.6599998</v>
      </c>
      <c r="E51" s="39">
        <f>D51/H51</f>
        <v>94890.422831975491</v>
      </c>
      <c r="F51" s="39">
        <v>35692950</v>
      </c>
      <c r="G51" s="39">
        <v>1068932159.26</v>
      </c>
      <c r="H51" s="39">
        <v>81625</v>
      </c>
      <c r="I51" s="77">
        <v>0.74853731452781391</v>
      </c>
      <c r="J51" s="55">
        <v>1215440466.1600001</v>
      </c>
      <c r="K51" s="55">
        <f>J51/H51</f>
        <v>14890.541698744259</v>
      </c>
      <c r="L51" s="39">
        <v>214441</v>
      </c>
      <c r="M51" s="39">
        <v>525524700</v>
      </c>
      <c r="N51" s="39">
        <v>4971226388.2399998</v>
      </c>
      <c r="O51" s="39">
        <v>4970678991</v>
      </c>
      <c r="P51" s="81">
        <f>N51/D51</f>
        <v>0.64182697385457144</v>
      </c>
      <c r="Q51" s="39">
        <v>338835194</v>
      </c>
      <c r="R51" s="39">
        <v>14478226</v>
      </c>
      <c r="S51" s="39">
        <v>324356968</v>
      </c>
      <c r="T51" s="41">
        <f>S51/H51</f>
        <v>3973.745396630934</v>
      </c>
      <c r="U51" s="40">
        <f>S51/D51</f>
        <v>4.1877201913910006E-2</v>
      </c>
    </row>
    <row r="52" spans="1:21" ht="10.5" customHeight="1">
      <c r="A52" s="12" t="s">
        <v>55</v>
      </c>
      <c r="B52" s="65">
        <f t="shared" si="6"/>
        <v>237191</v>
      </c>
      <c r="C52" s="39">
        <v>6538</v>
      </c>
      <c r="D52" s="39">
        <v>29453879627.52</v>
      </c>
      <c r="E52" s="39">
        <f>D52/H52</f>
        <v>120846.8406612262</v>
      </c>
      <c r="F52" s="39">
        <v>187711128</v>
      </c>
      <c r="G52" s="39">
        <v>3689517462.1199999</v>
      </c>
      <c r="H52" s="39">
        <v>243729</v>
      </c>
      <c r="I52" s="77">
        <v>0.84534198113207548</v>
      </c>
      <c r="J52" s="55">
        <v>4059322503</v>
      </c>
      <c r="K52" s="55">
        <f>J52/H52</f>
        <v>16655.065679504696</v>
      </c>
      <c r="L52" s="39">
        <v>672383</v>
      </c>
      <c r="M52" s="39">
        <v>1346553832</v>
      </c>
      <c r="N52" s="39">
        <v>20546196958.400002</v>
      </c>
      <c r="O52" s="39">
        <v>20544628239</v>
      </c>
      <c r="P52" s="81">
        <f>N52/D52</f>
        <v>0.69757183835309844</v>
      </c>
      <c r="Q52" s="39">
        <v>1412911008</v>
      </c>
      <c r="R52" s="39">
        <v>39249989</v>
      </c>
      <c r="S52" s="39">
        <v>1373661019</v>
      </c>
      <c r="T52" s="41">
        <f>S52/H52</f>
        <v>5636.0179502644332</v>
      </c>
      <c r="U52" s="40">
        <f>S52/D52</f>
        <v>4.6637693790142695E-2</v>
      </c>
    </row>
    <row r="53" spans="1:21" ht="10.5" customHeight="1">
      <c r="A53" s="12" t="s">
        <v>54</v>
      </c>
      <c r="B53" s="65">
        <f t="shared" si="6"/>
        <v>93802</v>
      </c>
      <c r="C53" s="39">
        <v>1083</v>
      </c>
      <c r="D53" s="39">
        <v>16268818544.23</v>
      </c>
      <c r="E53" s="39">
        <f>D53/H53</f>
        <v>171458.27627369974</v>
      </c>
      <c r="F53" s="39">
        <v>146627682</v>
      </c>
      <c r="G53" s="39">
        <v>1794305769.96</v>
      </c>
      <c r="H53" s="39">
        <v>94885</v>
      </c>
      <c r="I53" s="77">
        <v>0.92286220043572986</v>
      </c>
      <c r="J53" s="55">
        <v>1937596417.72</v>
      </c>
      <c r="K53" s="55">
        <f>J53/H53</f>
        <v>20420.471283342995</v>
      </c>
      <c r="L53" s="39">
        <v>274032</v>
      </c>
      <c r="M53" s="39">
        <v>548960409</v>
      </c>
      <c r="N53" s="39">
        <v>12134583629.549999</v>
      </c>
      <c r="O53" s="39">
        <v>12133796772</v>
      </c>
      <c r="P53" s="81">
        <f>N53/D53</f>
        <v>0.74587983119731371</v>
      </c>
      <c r="Q53" s="39">
        <v>858971507</v>
      </c>
      <c r="R53" s="39">
        <v>24878741</v>
      </c>
      <c r="S53" s="39">
        <v>834092766</v>
      </c>
      <c r="T53" s="41">
        <f>S53/H53</f>
        <v>8790.5650629709653</v>
      </c>
      <c r="U53" s="40">
        <f>S53/D53</f>
        <v>5.1269412325938353E-2</v>
      </c>
    </row>
    <row r="54" spans="1:21" ht="10.5" customHeight="1">
      <c r="A54" s="12" t="s">
        <v>53</v>
      </c>
      <c r="B54" s="65">
        <f t="shared" si="6"/>
        <v>95964</v>
      </c>
      <c r="C54" s="39">
        <v>662</v>
      </c>
      <c r="D54" s="39">
        <v>27416057019</v>
      </c>
      <c r="E54" s="39">
        <f>D54/H54</f>
        <v>283733.74680727755</v>
      </c>
      <c r="F54" s="39">
        <v>439844400</v>
      </c>
      <c r="G54" s="39">
        <v>2471085530.4000001</v>
      </c>
      <c r="H54" s="39">
        <v>96626</v>
      </c>
      <c r="I54" s="77">
        <v>0.9530225172355975</v>
      </c>
      <c r="J54" s="55">
        <v>2738797683</v>
      </c>
      <c r="K54" s="55">
        <f>J54/H54</f>
        <v>28344.313983813881</v>
      </c>
      <c r="L54" s="39">
        <v>290247</v>
      </c>
      <c r="M54" s="39">
        <v>580986286</v>
      </c>
      <c r="N54" s="39">
        <v>22065031919.599998</v>
      </c>
      <c r="O54" s="39">
        <v>22064623037</v>
      </c>
      <c r="P54" s="81">
        <f>N54/D54</f>
        <v>0.8048214921754937</v>
      </c>
      <c r="Q54" s="39">
        <v>1622586414</v>
      </c>
      <c r="R54" s="39">
        <v>64555647</v>
      </c>
      <c r="S54" s="39">
        <v>1558030767</v>
      </c>
      <c r="T54" s="41">
        <f>S54/H54</f>
        <v>16124.343002918469</v>
      </c>
      <c r="U54" s="40">
        <f>S54/D54</f>
        <v>5.6829133595697093E-2</v>
      </c>
    </row>
    <row r="55" spans="1:21" ht="10.5" customHeight="1">
      <c r="A55" s="12" t="s">
        <v>52</v>
      </c>
      <c r="B55" s="65">
        <f t="shared" si="6"/>
        <v>14450</v>
      </c>
      <c r="C55" s="39">
        <v>84</v>
      </c>
      <c r="D55" s="39">
        <v>9708341458</v>
      </c>
      <c r="E55" s="39">
        <f>D55/H55</f>
        <v>667974.5051603138</v>
      </c>
      <c r="F55" s="39">
        <v>283227797</v>
      </c>
      <c r="G55" s="39">
        <v>620473954</v>
      </c>
      <c r="H55" s="39">
        <v>14534</v>
      </c>
      <c r="I55" s="77">
        <v>0.96111625446369531</v>
      </c>
      <c r="J55" s="55">
        <v>723682983</v>
      </c>
      <c r="K55" s="55">
        <f>J55/H55</f>
        <v>49792.416609329848</v>
      </c>
      <c r="L55" s="39">
        <v>45650</v>
      </c>
      <c r="M55" s="39">
        <v>91340000</v>
      </c>
      <c r="N55" s="39">
        <v>8556072318</v>
      </c>
      <c r="O55" s="39">
        <v>8556072318</v>
      </c>
      <c r="P55" s="81">
        <f>N55/D55</f>
        <v>0.88131143254644273</v>
      </c>
      <c r="Q55" s="39">
        <v>650148956</v>
      </c>
      <c r="R55" s="39">
        <v>43037186</v>
      </c>
      <c r="S55" s="39">
        <v>607111770</v>
      </c>
      <c r="T55" s="41">
        <f>S55/H55</f>
        <v>41771.829503233799</v>
      </c>
      <c r="U55" s="40">
        <f>S55/D55</f>
        <v>6.2535065605847581E-2</v>
      </c>
    </row>
    <row r="56" spans="1:21" ht="10.5" customHeight="1">
      <c r="A56" s="8" t="s">
        <v>131</v>
      </c>
      <c r="B56" s="65">
        <f t="shared" si="6"/>
        <v>5449</v>
      </c>
      <c r="C56" s="39">
        <v>62</v>
      </c>
      <c r="D56" s="39">
        <v>13419912066</v>
      </c>
      <c r="E56" s="39">
        <f>D56/H56</f>
        <v>2435113.7844311376</v>
      </c>
      <c r="F56" s="39">
        <v>718835215</v>
      </c>
      <c r="G56" s="39">
        <v>711864211</v>
      </c>
      <c r="H56" s="39">
        <v>5511</v>
      </c>
      <c r="I56" s="77">
        <v>0.95181347150259066</v>
      </c>
      <c r="J56" s="55">
        <v>923345763</v>
      </c>
      <c r="K56" s="55">
        <f>J56/H56</f>
        <v>167545.95590636908</v>
      </c>
      <c r="L56" s="39">
        <v>16619</v>
      </c>
      <c r="M56" s="39">
        <v>33270000</v>
      </c>
      <c r="N56" s="39">
        <v>12470267307</v>
      </c>
      <c r="O56" s="39">
        <v>12469824955</v>
      </c>
      <c r="P56" s="81">
        <f>N56/D56</f>
        <v>0.92923614146429678</v>
      </c>
      <c r="Q56" s="39">
        <v>965738595</v>
      </c>
      <c r="R56" s="39">
        <v>126086328</v>
      </c>
      <c r="S56" s="39">
        <v>839652267</v>
      </c>
      <c r="T56" s="41">
        <f>S56/H56</f>
        <v>152359.32988568317</v>
      </c>
      <c r="U56" s="40">
        <f>S56/D56</f>
        <v>6.2567642982348584E-2</v>
      </c>
    </row>
    <row r="57" spans="1:21" ht="10.5" customHeight="1" thickBot="1">
      <c r="A57" s="99" t="s">
        <v>2</v>
      </c>
      <c r="B57" s="33">
        <f>SUM(B38:B56)</f>
        <v>1285056</v>
      </c>
      <c r="C57" s="33">
        <f>SUM(C38:C56)</f>
        <v>263366</v>
      </c>
      <c r="D57" s="33">
        <f>SUM(D38:D56)</f>
        <v>145112942593.62</v>
      </c>
      <c r="E57" s="85">
        <f t="shared" ref="E57" si="7">D57/H57</f>
        <v>93716.662895270143</v>
      </c>
      <c r="F57" s="33">
        <f>SUM(F38:F56)</f>
        <v>3448397095.25</v>
      </c>
      <c r="G57" s="33">
        <f>SUM(G38:G56)</f>
        <v>17710043404.909996</v>
      </c>
      <c r="H57" s="33">
        <f>SUM(H38:H56)</f>
        <v>1548422</v>
      </c>
      <c r="I57" s="78">
        <v>0.39448483188647637</v>
      </c>
      <c r="J57" s="33">
        <f>SUM(J38:J56)</f>
        <v>22981014077.599998</v>
      </c>
      <c r="K57" s="84">
        <f t="shared" ref="K57" si="8">J57/H57</f>
        <v>14841.570371384543</v>
      </c>
      <c r="L57" s="33">
        <f>SUM(L38:L56)</f>
        <v>3402288</v>
      </c>
      <c r="M57" s="33">
        <f>SUM(M38:M56)</f>
        <v>7788473088</v>
      </c>
      <c r="N57" s="33">
        <f>SUM(N38:N56)</f>
        <v>100081809118.35999</v>
      </c>
      <c r="O57" s="33">
        <f>SUM(O38:O56)</f>
        <v>100079673556</v>
      </c>
      <c r="P57" s="83">
        <f t="shared" ref="P57" si="9">N57/D57</f>
        <v>0.6896821698298341</v>
      </c>
      <c r="Q57" s="33">
        <f>SUM(Q38:Q56)</f>
        <v>7383393746</v>
      </c>
      <c r="R57" s="33">
        <f>SUM(R38:R56)</f>
        <v>389162226.98000002</v>
      </c>
      <c r="S57" s="33">
        <f>SUM(S38:S56)</f>
        <v>6994231519.0200005</v>
      </c>
      <c r="T57" s="69">
        <f t="shared" ref="T57" si="10">S57/H57</f>
        <v>4517.0060351893735</v>
      </c>
      <c r="U57" s="37">
        <f t="shared" ref="U57" si="11">S57/D57</f>
        <v>4.8198536905194753E-2</v>
      </c>
    </row>
    <row r="58" spans="1:21" ht="10.5" customHeight="1">
      <c r="A58" s="101" t="s">
        <v>125</v>
      </c>
      <c r="B58" s="101"/>
      <c r="C58" s="101"/>
      <c r="D58" s="101"/>
      <c r="E58" s="101"/>
      <c r="F58" s="101"/>
      <c r="G58" s="101"/>
      <c r="H58" s="101"/>
      <c r="I58" s="102"/>
      <c r="J58" s="102"/>
      <c r="K58" s="102"/>
      <c r="L58" s="103"/>
      <c r="M58" s="103"/>
      <c r="N58" s="103"/>
      <c r="O58" s="103"/>
      <c r="P58" s="103"/>
      <c r="Q58" s="103"/>
      <c r="R58" s="103"/>
      <c r="S58" s="104"/>
      <c r="T58" s="105"/>
      <c r="U58" s="87"/>
    </row>
    <row r="59" spans="1:21" ht="10.5" customHeight="1">
      <c r="A59" s="106" t="s">
        <v>126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4"/>
      <c r="T59" s="105"/>
      <c r="U59" s="87"/>
    </row>
    <row r="60" spans="1:21" ht="10.5" customHeight="1">
      <c r="A60" s="106" t="s">
        <v>127</v>
      </c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4"/>
      <c r="T60" s="105"/>
      <c r="U60" s="87"/>
    </row>
    <row r="61" spans="1:21" ht="10.5" customHeight="1">
      <c r="A61" s="106" t="s">
        <v>116</v>
      </c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2"/>
      <c r="Q61" s="102"/>
      <c r="R61" s="102"/>
      <c r="S61" s="102"/>
      <c r="T61" s="102"/>
    </row>
    <row r="62" spans="1:21" ht="10.5" customHeight="1">
      <c r="A62" s="101" t="s">
        <v>90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2"/>
      <c r="N62" s="102"/>
      <c r="O62" s="102"/>
      <c r="P62" s="102"/>
      <c r="Q62" s="102"/>
      <c r="R62" s="102"/>
      <c r="S62" s="102"/>
      <c r="T62" s="102"/>
    </row>
    <row r="63" spans="1:21" ht="10.5" customHeight="1">
      <c r="A63" s="101" t="s">
        <v>91</v>
      </c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2"/>
      <c r="O63" s="102"/>
      <c r="P63" s="102"/>
      <c r="Q63" s="102"/>
      <c r="R63" s="102"/>
      <c r="S63" s="102"/>
      <c r="T63" s="102"/>
    </row>
    <row r="64" spans="1:21" ht="10.5" customHeight="1">
      <c r="A64" s="101" t="s">
        <v>128</v>
      </c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2"/>
      <c r="O64" s="102"/>
      <c r="P64" s="102"/>
      <c r="Q64" s="102"/>
    </row>
    <row r="65" spans="1:21" ht="10.5" customHeight="1">
      <c r="A65" s="108" t="s">
        <v>117</v>
      </c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2"/>
      <c r="O65" s="102"/>
      <c r="P65" s="102"/>
      <c r="Q65" s="102"/>
      <c r="R65" s="102"/>
      <c r="S65" s="102"/>
    </row>
    <row r="66" spans="1:21" ht="10.5" customHeight="1">
      <c r="A66" s="101" t="s">
        <v>118</v>
      </c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2"/>
      <c r="O66" s="102"/>
      <c r="P66" s="102"/>
      <c r="Q66" s="102"/>
      <c r="R66" s="102"/>
      <c r="S66" s="102"/>
    </row>
    <row r="67" spans="1:21" ht="10.5" customHeight="1">
      <c r="A67" s="101" t="s">
        <v>119</v>
      </c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2"/>
      <c r="O67" s="102"/>
      <c r="P67" s="102"/>
      <c r="Q67" s="102"/>
      <c r="R67" s="102"/>
      <c r="S67" s="102"/>
    </row>
    <row r="68" spans="1:21" ht="10.5" customHeight="1">
      <c r="A68" s="101" t="s">
        <v>93</v>
      </c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2"/>
      <c r="O68" s="102"/>
      <c r="P68" s="102"/>
      <c r="Q68" s="102"/>
      <c r="R68" s="102"/>
      <c r="S68" s="102"/>
    </row>
    <row r="69" spans="1:21" ht="10.5" customHeight="1">
      <c r="A69" s="108" t="s">
        <v>71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2"/>
      <c r="O69" s="102"/>
      <c r="P69" s="102"/>
      <c r="Q69" s="102"/>
      <c r="R69" s="102"/>
      <c r="S69" s="102"/>
    </row>
    <row r="70" spans="1:21" ht="10.5" customHeight="1">
      <c r="B70" s="98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</row>
    <row r="72" spans="1:21" ht="10.5" customHeight="1">
      <c r="B72" s="60"/>
      <c r="C72" s="60"/>
      <c r="D72" s="60"/>
      <c r="F72" s="60"/>
      <c r="G72" s="60"/>
      <c r="H72" s="60"/>
      <c r="J72" s="60"/>
      <c r="L72" s="60"/>
      <c r="M72" s="60"/>
      <c r="N72" s="60"/>
      <c r="O72" s="60"/>
      <c r="Q72" s="60"/>
      <c r="R72" s="60"/>
      <c r="S72" s="60"/>
    </row>
  </sheetData>
  <printOptions horizontalCentered="1"/>
  <pageMargins left="0" right="0" top="0.4" bottom="0" header="0" footer="0"/>
  <pageSetup scale="78" orientation="landscape" r:id="rId1"/>
  <headerFooter alignWithMargins="0"/>
  <ignoredErrors>
    <ignoredError sqref="E36 K36 P36 E57 K57 P57" formula="1"/>
    <ignoredError sqref="U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2013 Calculation All Itd Ded</vt:lpstr>
      <vt:lpstr>' 2013 Calculation All Itd Ded'!Print_Area</vt:lpstr>
    </vt:vector>
  </TitlesOfParts>
  <Company>NC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rvafc00</dc:creator>
  <cp:lastModifiedBy>afbryan</cp:lastModifiedBy>
  <cp:lastPrinted>2015-11-13T17:50:07Z</cp:lastPrinted>
  <dcterms:created xsi:type="dcterms:W3CDTF">2005-06-27T11:45:55Z</dcterms:created>
  <dcterms:modified xsi:type="dcterms:W3CDTF">2015-11-23T14:14:54Z</dcterms:modified>
</cp:coreProperties>
</file>