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20" windowWidth="11940" windowHeight="6240" tabRatio="895"/>
  </bookViews>
  <sheets>
    <sheet name=" 2013 Calculation All Std Ded" sheetId="2" r:id="rId1"/>
  </sheets>
  <definedNames>
    <definedName name="_xlnm.Print_Area" localSheetId="0">' 2013 Calculation All Std Ded'!$A$1:$U$68</definedName>
  </definedNames>
  <calcPr calcId="125725" calcOnSave="0"/>
</workbook>
</file>

<file path=xl/calcChain.xml><?xml version="1.0" encoding="utf-8"?>
<calcChain xmlns="http://schemas.openxmlformats.org/spreadsheetml/2006/main">
  <c r="U56" i="2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P57" l="1"/>
  <c r="B57"/>
  <c r="S57"/>
  <c r="T57" s="1"/>
  <c r="Q57"/>
  <c r="O57"/>
  <c r="N57"/>
  <c r="M57"/>
  <c r="L57"/>
  <c r="J57"/>
  <c r="K57" s="1"/>
  <c r="H57"/>
  <c r="G57"/>
  <c r="F57"/>
  <c r="D57"/>
  <c r="U57" s="1"/>
  <c r="C57"/>
  <c r="B36" l="1"/>
  <c r="C36" l="1"/>
  <c r="S36" l="1"/>
  <c r="Q36"/>
  <c r="O36"/>
  <c r="N36"/>
  <c r="M36"/>
  <c r="L36"/>
  <c r="J36"/>
  <c r="H36"/>
  <c r="G36"/>
  <c r="F36"/>
  <c r="D36"/>
  <c r="E36" s="1"/>
  <c r="K36" l="1"/>
  <c r="P36"/>
  <c r="U36"/>
  <c r="T36"/>
  <c r="R57"/>
  <c r="E57"/>
  <c r="R36"/>
</calcChain>
</file>

<file path=xl/sharedStrings.xml><?xml version="1.0" encoding="utf-8"?>
<sst xmlns="http://schemas.openxmlformats.org/spreadsheetml/2006/main" count="168" uniqueCount="132">
  <si>
    <t>No Taxable Income</t>
  </si>
  <si>
    <t>TOTAL</t>
  </si>
  <si>
    <t>Deductions</t>
  </si>
  <si>
    <t>[$]</t>
  </si>
  <si>
    <t xml:space="preserve"> 200,001 or more</t>
  </si>
  <si>
    <t>Non-Positive AGI</t>
  </si>
  <si>
    <t xml:space="preserve">Net </t>
  </si>
  <si>
    <t>Tax</t>
  </si>
  <si>
    <t xml:space="preserve">Total </t>
  </si>
  <si>
    <t>Rate*</t>
  </si>
  <si>
    <t xml:space="preserve">Computed </t>
  </si>
  <si>
    <t>Credits</t>
  </si>
  <si>
    <t>Per</t>
  </si>
  <si>
    <t>Additions</t>
  </si>
  <si>
    <t>Return</t>
  </si>
  <si>
    <t>[%]</t>
  </si>
  <si>
    <t>B.  BY SIZE OF FEDERAL ADJUSTED GROSS INCOME</t>
  </si>
  <si>
    <t xml:space="preserve">       A.  BY SIZE OF NC TAXABLE INCOME</t>
  </si>
  <si>
    <t xml:space="preserve">[includes </t>
  </si>
  <si>
    <t xml:space="preserve">returns </t>
  </si>
  <si>
    <t>[before</t>
  </si>
  <si>
    <t>[after</t>
  </si>
  <si>
    <t>with</t>
  </si>
  <si>
    <t>residency</t>
  </si>
  <si>
    <t>deficit]</t>
  </si>
  <si>
    <t>proration]</t>
  </si>
  <si>
    <t xml:space="preserve">    Taken**</t>
  </si>
  <si>
    <t>Number</t>
  </si>
  <si>
    <t>of</t>
  </si>
  <si>
    <t>Allowance</t>
  </si>
  <si>
    <t>Returns</t>
  </si>
  <si>
    <t xml:space="preserve"> Tax</t>
  </si>
  <si>
    <t xml:space="preserve"> 160,001 - 200,000</t>
  </si>
  <si>
    <t xml:space="preserve"> 120,001 - 160,000</t>
  </si>
  <si>
    <t xml:space="preserve"> 100,001 - 120,000</t>
  </si>
  <si>
    <t xml:space="preserve">   80,001 - 100,000</t>
  </si>
  <si>
    <t xml:space="preserve">   75,001 -   80,000</t>
  </si>
  <si>
    <t xml:space="preserve">   60,001 -   75,000</t>
  </si>
  <si>
    <t xml:space="preserve">   50,001 -   60,000</t>
  </si>
  <si>
    <t xml:space="preserve">   40,001 -   50,000</t>
  </si>
  <si>
    <t xml:space="preserve">   30,001 -   40,000</t>
  </si>
  <si>
    <t xml:space="preserve">   25,001 -   30,000</t>
  </si>
  <si>
    <t xml:space="preserve">   21,251 -   25,000</t>
  </si>
  <si>
    <t xml:space="preserve">   20,001 -   21,250 </t>
  </si>
  <si>
    <t xml:space="preserve">   17,001 -   20,000</t>
  </si>
  <si>
    <t xml:space="preserve">   15,001 -   17,000</t>
  </si>
  <si>
    <t xml:space="preserve">   12,751 -   15,000</t>
  </si>
  <si>
    <t xml:space="preserve">   10,626 -   12,750</t>
  </si>
  <si>
    <t xml:space="preserve">   10,001 -   10,625</t>
  </si>
  <si>
    <t xml:space="preserve">     6,001 -   10,000</t>
  </si>
  <si>
    <t xml:space="preserve"> 500,000 - 999,999</t>
  </si>
  <si>
    <t xml:space="preserve"> 200,000 - 499,999</t>
  </si>
  <si>
    <t xml:space="preserve"> 150,000 - 199,999</t>
  </si>
  <si>
    <t xml:space="preserve"> 100,000 - 149,999</t>
  </si>
  <si>
    <t xml:space="preserve">   90,000 -   99,999</t>
  </si>
  <si>
    <t xml:space="preserve">   80,000 -   89,999</t>
  </si>
  <si>
    <t xml:space="preserve">   70,000 -   79,999</t>
  </si>
  <si>
    <t xml:space="preserve">   60,000 -   69,999</t>
  </si>
  <si>
    <t xml:space="preserve">   50,000 -   59,999</t>
  </si>
  <si>
    <t xml:space="preserve">   40,000 -   49,999</t>
  </si>
  <si>
    <t xml:space="preserve">   30,000 -   39,999</t>
  </si>
  <si>
    <t xml:space="preserve">   25,000 -   29,999</t>
  </si>
  <si>
    <t xml:space="preserve">   20,000 -   24,999</t>
  </si>
  <si>
    <t xml:space="preserve">   15,000 -   19,999</t>
  </si>
  <si>
    <t xml:space="preserve">   10,000 -   14,999</t>
  </si>
  <si>
    <t>Exemp-</t>
  </si>
  <si>
    <t>tions</t>
  </si>
  <si>
    <t>Claimed</t>
  </si>
  <si>
    <t>Amount</t>
  </si>
  <si>
    <t>++$2,500 ($2,000 for higher income levels) per exemption claimed on federal income tax return; allowable amount based on filing status and FAGI.</t>
  </si>
  <si>
    <t>$          1 -      2,000</t>
  </si>
  <si>
    <t xml:space="preserve">     2,001 -      4,000</t>
  </si>
  <si>
    <t xml:space="preserve">     4,001 -      6,000</t>
  </si>
  <si>
    <t>Deduction</t>
  </si>
  <si>
    <t xml:space="preserve">    Personal Exemption</t>
  </si>
  <si>
    <t xml:space="preserve">            Allowance++:</t>
  </si>
  <si>
    <t>Value</t>
  </si>
  <si>
    <t>Aver-</t>
  </si>
  <si>
    <t>age</t>
  </si>
  <si>
    <t>Liability</t>
  </si>
  <si>
    <t xml:space="preserve">[after </t>
  </si>
  <si>
    <t>application</t>
  </si>
  <si>
    <t>of credits]</t>
  </si>
  <si>
    <t>Filed</t>
  </si>
  <si>
    <t>SD</t>
  </si>
  <si>
    <t>NCTI</t>
  </si>
  <si>
    <t>as</t>
  </si>
  <si>
    <t xml:space="preserve"> % </t>
  </si>
  <si>
    <t xml:space="preserve">      Computed NC Taxable Income</t>
  </si>
  <si>
    <t xml:space="preserve">       [includes returns with deficit]</t>
  </si>
  <si>
    <t xml:space="preserve">   *Effective tax rate for FAGI basis=Net Tax as a % of Federal Adjusted Gross Income </t>
  </si>
  <si>
    <t xml:space="preserve"> **Tax credits taken=value of nonrefundable credits plus the portion of refundable credits (NC-EITC) used to reduce tax liability.    </t>
  </si>
  <si>
    <t xml:space="preserve">                Standard Deduction+:</t>
  </si>
  <si>
    <t xml:space="preserve">     Basic standard deduction allowances vary according to filing status: MFJ/QW=$6,000; S=$3,000; MFS=$3,000; and HoH=$4,400.  Additional standard deduction allowances of $600 (married individuals) </t>
  </si>
  <si>
    <t xml:space="preserve">     or $750 (unmarried individuals) apply for the aged or blind.</t>
  </si>
  <si>
    <t>RESIDENT RETURNS:  STANDARD DEDUCTION</t>
  </si>
  <si>
    <t xml:space="preserve">           Modifications</t>
  </si>
  <si>
    <t xml:space="preserve">Federal </t>
  </si>
  <si>
    <t xml:space="preserve">                    to</t>
  </si>
  <si>
    <t>Net</t>
  </si>
  <si>
    <t>AGI</t>
  </si>
  <si>
    <t xml:space="preserve">               Federal</t>
  </si>
  <si>
    <t xml:space="preserve">                       AGI:</t>
  </si>
  <si>
    <t>Re-</t>
  </si>
  <si>
    <t>Effec-</t>
  </si>
  <si>
    <t>Federal</t>
  </si>
  <si>
    <t>turns</t>
  </si>
  <si>
    <t>tive</t>
  </si>
  <si>
    <t>Income Level</t>
  </si>
  <si>
    <t xml:space="preserve">       Number of</t>
  </si>
  <si>
    <t xml:space="preserve">    Returns Filed</t>
  </si>
  <si>
    <t xml:space="preserve">         Resident</t>
  </si>
  <si>
    <t xml:space="preserve">     [Combined</t>
  </si>
  <si>
    <t xml:space="preserve">  Filing Statuses]</t>
  </si>
  <si>
    <t>No</t>
  </si>
  <si>
    <t>Gross</t>
  </si>
  <si>
    <r>
      <t xml:space="preserve">   +In calculating NC taxable income, a taxpayer may deduct either the allowable NC standard deduction amount based on filing status </t>
    </r>
    <r>
      <rPr>
        <b/>
        <i/>
        <sz val="9"/>
        <rFont val="Times New Roman"/>
        <family val="1"/>
      </rPr>
      <t>or</t>
    </r>
    <r>
      <rPr>
        <b/>
        <sz val="9"/>
        <rFont val="Times New Roman"/>
        <family val="1"/>
      </rPr>
      <t xml:space="preserve"> the itemized deductions amount claimed under the Code.</t>
    </r>
  </si>
  <si>
    <t xml:space="preserve">   *Effective tax rate for NCTI basis=Net Tax as a % of Computed NC Net Taxable Income [after residency proration] for returns with positive taxable income</t>
  </si>
  <si>
    <t>NCTI Level</t>
  </si>
  <si>
    <t>FAGI Level</t>
  </si>
  <si>
    <t>% of</t>
  </si>
  <si>
    <t>Resi-</t>
  </si>
  <si>
    <t>dent</t>
  </si>
  <si>
    <t>as a</t>
  </si>
  <si>
    <t xml:space="preserve">TABLE 7A.   TAX YEAR 2013 INDIVIDUAL INCOME TAX CALCULATION BY INCOME LEVEL BY DEDUCTION TYPE </t>
  </si>
  <si>
    <t xml:space="preserve">     Resident returns=returns filed by individuals who reportedly maintained permanent residence in North Carolina for the entire calendar year 2013</t>
  </si>
  <si>
    <t xml:space="preserve">     Source: 2013 individual income tax extract.   Statistical summaries are compiled from personal income tax information extracted from tax year 2013 D-400 and D-400TC forms processed within the DOR dynamic integrated</t>
  </si>
  <si>
    <t xml:space="preserve">     tax system during 2014; the extract is a composite database consisting of both audited and unaudited (edited and unedited) data that is subject to and may include inconsistencies resultant of taxpayer and/or processing error.</t>
  </si>
  <si>
    <t>$          1 -     3,999</t>
  </si>
  <si>
    <t xml:space="preserve">     4,000 -     9,999</t>
  </si>
  <si>
    <t xml:space="preserve"> 1,000,000 or more</t>
  </si>
  <si>
    <t xml:space="preserve">     Amounts shown include a total value of $42,325,354 in NC-EITC used as offset to reduce computed tax liability.  Any portion of NC-EITC that exceeds tax liability is refundable to the taxpayer.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</si>
</sst>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164" formatCode="0.0%"/>
    <numFmt numFmtId="165" formatCode="_(* #,##0_);_(* \(#,##0\);_(* &quot;-&quot;??_);_(@_)"/>
  </numFmts>
  <fonts count="6">
    <font>
      <sz val="10"/>
      <name val="Arial"/>
    </font>
    <font>
      <b/>
      <sz val="8"/>
      <name val="Times New Roman"/>
      <family val="1"/>
    </font>
    <font>
      <sz val="10"/>
      <name val="Courier"/>
      <family val="3"/>
    </font>
    <font>
      <b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7" fontId="2" fillId="0" borderId="0"/>
  </cellStyleXfs>
  <cellXfs count="107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Border="1"/>
    <xf numFmtId="165" fontId="1" fillId="2" borderId="0" xfId="0" applyNumberFormat="1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1" xfId="0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/>
    <xf numFmtId="165" fontId="1" fillId="2" borderId="0" xfId="0" applyNumberFormat="1" applyFont="1" applyFill="1" applyAlignment="1">
      <alignment horizontal="centerContinuous"/>
    </xf>
    <xf numFmtId="0" fontId="1" fillId="2" borderId="0" xfId="0" applyFont="1" applyFill="1" applyBorder="1" applyAlignment="1">
      <alignment horizontal="center"/>
    </xf>
    <xf numFmtId="0" fontId="0" fillId="2" borderId="0" xfId="0" applyFill="1"/>
    <xf numFmtId="37" fontId="1" fillId="2" borderId="0" xfId="0" applyNumberFormat="1" applyFont="1" applyFill="1" applyBorder="1"/>
    <xf numFmtId="41" fontId="1" fillId="2" borderId="0" xfId="0" applyNumberFormat="1" applyFont="1" applyFill="1"/>
    <xf numFmtId="165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/>
    <xf numFmtId="37" fontId="1" fillId="2" borderId="0" xfId="1" applyFont="1" applyFill="1" applyBorder="1" applyAlignment="1">
      <alignment horizontal="centerContinuous"/>
    </xf>
    <xf numFmtId="165" fontId="1" fillId="2" borderId="0" xfId="1" applyNumberFormat="1" applyFont="1" applyFill="1" applyBorder="1" applyAlignment="1">
      <alignment horizontal="centerContinuous"/>
    </xf>
    <xf numFmtId="10" fontId="1" fillId="2" borderId="0" xfId="0" applyNumberFormat="1" applyFont="1" applyFill="1"/>
    <xf numFmtId="4" fontId="1" fillId="2" borderId="2" xfId="0" applyNumberFormat="1" applyFont="1" applyFill="1" applyBorder="1"/>
    <xf numFmtId="0" fontId="0" fillId="2" borderId="1" xfId="0" applyFill="1" applyBorder="1"/>
    <xf numFmtId="3" fontId="1" fillId="2" borderId="9" xfId="0" applyNumberFormat="1" applyFont="1" applyFill="1" applyBorder="1"/>
    <xf numFmtId="4" fontId="1" fillId="2" borderId="9" xfId="0" applyNumberFormat="1" applyFont="1" applyFill="1" applyBorder="1"/>
    <xf numFmtId="10" fontId="1" fillId="2" borderId="10" xfId="0" applyNumberFormat="1" applyFont="1" applyFill="1" applyBorder="1"/>
    <xf numFmtId="3" fontId="1" fillId="2" borderId="5" xfId="0" applyNumberFormat="1" applyFont="1" applyFill="1" applyBorder="1" applyAlignment="1">
      <alignment horizontal="right"/>
    </xf>
    <xf numFmtId="10" fontId="1" fillId="2" borderId="10" xfId="0" applyNumberFormat="1" applyFont="1" applyFill="1" applyBorder="1" applyAlignment="1">
      <alignment horizontal="right"/>
    </xf>
    <xf numFmtId="41" fontId="1" fillId="2" borderId="6" xfId="0" applyNumberFormat="1" applyFont="1" applyFill="1" applyBorder="1"/>
    <xf numFmtId="3" fontId="1" fillId="3" borderId="2" xfId="0" applyNumberFormat="1" applyFont="1" applyFill="1" applyBorder="1"/>
    <xf numFmtId="10" fontId="1" fillId="3" borderId="0" xfId="0" applyNumberFormat="1" applyFont="1" applyFill="1"/>
    <xf numFmtId="4" fontId="1" fillId="3" borderId="2" xfId="0" applyNumberFormat="1" applyFont="1" applyFill="1" applyBorder="1"/>
    <xf numFmtId="37" fontId="1" fillId="2" borderId="0" xfId="1" applyFont="1" applyFill="1" applyBorder="1" applyAlignment="1">
      <alignment horizontal="left"/>
    </xf>
    <xf numFmtId="0" fontId="0" fillId="2" borderId="6" xfId="0" applyFill="1" applyBorder="1"/>
    <xf numFmtId="165" fontId="1" fillId="2" borderId="0" xfId="0" applyNumberFormat="1" applyFont="1" applyFill="1" applyAlignment="1">
      <alignment horizontal="left"/>
    </xf>
    <xf numFmtId="0" fontId="1" fillId="4" borderId="11" xfId="0" applyFont="1" applyFill="1" applyBorder="1" applyAlignment="1">
      <alignment horizontal="center"/>
    </xf>
    <xf numFmtId="0" fontId="1" fillId="4" borderId="0" xfId="0" applyFont="1" applyFill="1" applyAlignment="1">
      <alignment horizontal="centerContinuous"/>
    </xf>
    <xf numFmtId="165" fontId="1" fillId="4" borderId="12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165" fontId="1" fillId="4" borderId="11" xfId="0" applyNumberFormat="1" applyFont="1" applyFill="1" applyBorder="1" applyAlignment="1">
      <alignment horizontal="center"/>
    </xf>
    <xf numFmtId="0" fontId="0" fillId="4" borderId="11" xfId="0" applyFill="1" applyBorder="1"/>
    <xf numFmtId="0" fontId="1" fillId="4" borderId="1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Continuous"/>
    </xf>
    <xf numFmtId="165" fontId="1" fillId="4" borderId="11" xfId="0" applyNumberFormat="1" applyFont="1" applyFill="1" applyBorder="1" applyAlignment="1">
      <alignment horizontal="centerContinuous"/>
    </xf>
    <xf numFmtId="37" fontId="1" fillId="4" borderId="11" xfId="0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3" fontId="0" fillId="2" borderId="0" xfId="0" applyNumberFormat="1" applyFill="1"/>
    <xf numFmtId="37" fontId="1" fillId="2" borderId="5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41" fontId="1" fillId="2" borderId="5" xfId="0" applyNumberFormat="1" applyFont="1" applyFill="1" applyBorder="1"/>
    <xf numFmtId="3" fontId="1" fillId="2" borderId="2" xfId="0" applyNumberFormat="1" applyFont="1" applyFill="1" applyBorder="1"/>
    <xf numFmtId="3" fontId="1" fillId="2" borderId="0" xfId="0" applyNumberFormat="1" applyFont="1" applyFill="1"/>
    <xf numFmtId="37" fontId="1" fillId="3" borderId="2" xfId="0" applyNumberFormat="1" applyFont="1" applyFill="1" applyBorder="1"/>
    <xf numFmtId="4" fontId="1" fillId="3" borderId="5" xfId="0" applyNumberFormat="1" applyFont="1" applyFill="1" applyBorder="1"/>
    <xf numFmtId="4" fontId="1" fillId="3" borderId="9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wrapText="1"/>
    </xf>
    <xf numFmtId="164" fontId="1" fillId="2" borderId="5" xfId="0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164" fontId="1" fillId="3" borderId="2" xfId="0" applyNumberFormat="1" applyFont="1" applyFill="1" applyBorder="1"/>
    <xf numFmtId="164" fontId="1" fillId="2" borderId="17" xfId="0" applyNumberFormat="1" applyFont="1" applyFill="1" applyBorder="1" applyAlignment="1">
      <alignment horizontal="right"/>
    </xf>
    <xf numFmtId="164" fontId="1" fillId="3" borderId="9" xfId="0" applyNumberFormat="1" applyFont="1" applyFill="1" applyBorder="1"/>
    <xf numFmtId="3" fontId="1" fillId="2" borderId="9" xfId="0" applyNumberFormat="1" applyFont="1" applyFill="1" applyBorder="1" applyAlignment="1">
      <alignment horizontal="right"/>
    </xf>
    <xf numFmtId="3" fontId="1" fillId="3" borderId="9" xfId="0" applyNumberFormat="1" applyFont="1" applyFill="1" applyBorder="1"/>
    <xf numFmtId="0" fontId="1" fillId="2" borderId="12" xfId="0" applyFont="1" applyFill="1" applyBorder="1"/>
    <xf numFmtId="0" fontId="0" fillId="4" borderId="7" xfId="0" applyFill="1" applyBorder="1"/>
    <xf numFmtId="3" fontId="1" fillId="2" borderId="0" xfId="0" applyNumberFormat="1" applyFont="1" applyFill="1" applyBorder="1"/>
    <xf numFmtId="0" fontId="1" fillId="2" borderId="1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3" fontId="1" fillId="3" borderId="5" xfId="0" applyNumberFormat="1" applyFont="1" applyFill="1" applyBorder="1"/>
    <xf numFmtId="41" fontId="1" fillId="2" borderId="5" xfId="0" applyNumberFormat="1" applyFont="1" applyFill="1" applyBorder="1" applyAlignment="1">
      <alignment horizontal="right"/>
    </xf>
    <xf numFmtId="37" fontId="1" fillId="3" borderId="5" xfId="0" applyNumberFormat="1" applyFont="1" applyFill="1" applyBorder="1"/>
    <xf numFmtId="0" fontId="1" fillId="2" borderId="20" xfId="0" applyFont="1" applyFill="1" applyBorder="1"/>
    <xf numFmtId="0" fontId="3" fillId="2" borderId="0" xfId="0" applyFont="1" applyFill="1"/>
    <xf numFmtId="0" fontId="4" fillId="2" borderId="0" xfId="0" applyFont="1" applyFill="1"/>
    <xf numFmtId="3" fontId="3" fillId="2" borderId="0" xfId="0" applyNumberFormat="1" applyFont="1" applyFill="1" applyBorder="1"/>
    <xf numFmtId="4" fontId="3" fillId="3" borderId="0" xfId="0" applyNumberFormat="1" applyFont="1" applyFill="1" applyBorder="1"/>
    <xf numFmtId="10" fontId="3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/>
    <xf numFmtId="0" fontId="3" fillId="2" borderId="0" xfId="0" applyFont="1" applyFill="1" applyBorder="1"/>
    <xf numFmtId="37" fontId="3" fillId="2" borderId="0" xfId="0" applyNumberFormat="1" applyFont="1" applyFill="1" applyBorder="1"/>
    <xf numFmtId="0" fontId="3" fillId="2" borderId="0" xfId="0" quotePrefix="1" applyFont="1" applyFill="1"/>
    <xf numFmtId="41" fontId="1" fillId="3" borderId="0" xfId="0" applyNumberFormat="1" applyFont="1" applyFill="1" applyBorder="1"/>
  </cellXfs>
  <cellStyles count="2">
    <cellStyle name="Normal" xfId="0" builtinId="0"/>
    <cellStyle name="Normal_00fsde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tabSelected="1" zoomScaleNormal="100" workbookViewId="0">
      <selection activeCell="B69" sqref="B69:U69"/>
    </sheetView>
  </sheetViews>
  <sheetFormatPr defaultRowHeight="10.5" customHeight="1"/>
  <cols>
    <col min="1" max="1" width="12.5703125" style="11" customWidth="1"/>
    <col min="2" max="2" width="7.28515625" style="11" customWidth="1"/>
    <col min="3" max="3" width="6.42578125" style="11" customWidth="1"/>
    <col min="4" max="4" width="10.5703125" style="11" customWidth="1"/>
    <col min="5" max="5" width="6.7109375" style="11" customWidth="1"/>
    <col min="6" max="6" width="9.28515625" style="11" customWidth="1"/>
    <col min="7" max="7" width="10.140625" style="11" customWidth="1"/>
    <col min="8" max="8" width="6.42578125" style="11" customWidth="1"/>
    <col min="9" max="9" width="5.42578125" style="11" customWidth="1"/>
    <col min="10" max="10" width="9.7109375" style="11" customWidth="1"/>
    <col min="11" max="11" width="5.28515625" style="11" customWidth="1"/>
    <col min="12" max="12" width="6.42578125" style="11" customWidth="1"/>
    <col min="13" max="13" width="9.7109375" style="11" customWidth="1"/>
    <col min="14" max="15" width="10.7109375" style="11" customWidth="1"/>
    <col min="16" max="16" width="6" style="11" customWidth="1"/>
    <col min="17" max="17" width="10" style="11" customWidth="1"/>
    <col min="18" max="18" width="7.85546875" style="11" customWidth="1"/>
    <col min="19" max="19" width="9.7109375" style="11" customWidth="1"/>
    <col min="20" max="20" width="7.140625" style="11" customWidth="1"/>
    <col min="21" max="21" width="5.85546875" style="11" customWidth="1"/>
    <col min="22" max="16384" width="9.140625" style="11"/>
  </cols>
  <sheetData>
    <row r="1" spans="1:21" ht="10.5" customHeight="1">
      <c r="A1" s="39" t="s">
        <v>124</v>
      </c>
      <c r="B1" s="25"/>
      <c r="C1" s="25"/>
      <c r="D1" s="25"/>
      <c r="E1" s="25"/>
      <c r="F1" s="25"/>
      <c r="G1" s="26"/>
      <c r="H1" s="26"/>
      <c r="I1" s="26"/>
      <c r="J1" s="25"/>
      <c r="K1" s="25"/>
      <c r="L1" s="25"/>
      <c r="M1" s="25"/>
      <c r="N1" s="26"/>
      <c r="O1" s="26"/>
      <c r="P1" s="26"/>
      <c r="Q1" s="26"/>
      <c r="R1" s="26"/>
      <c r="S1" s="3"/>
      <c r="T1" s="3"/>
      <c r="U1" s="3"/>
    </row>
    <row r="2" spans="1:21" ht="10.5" customHeight="1">
      <c r="A2" s="39"/>
      <c r="B2" s="25"/>
      <c r="C2" s="25"/>
      <c r="D2" s="25"/>
      <c r="E2" s="25"/>
      <c r="F2" s="25"/>
      <c r="G2" s="26"/>
      <c r="H2" s="26"/>
      <c r="I2" s="26"/>
      <c r="J2" s="25"/>
      <c r="K2" s="25"/>
      <c r="L2" s="25"/>
      <c r="M2" s="25"/>
      <c r="N2" s="26"/>
      <c r="O2" s="26"/>
      <c r="P2" s="26"/>
      <c r="Q2" s="26"/>
      <c r="R2" s="26"/>
      <c r="S2" s="3"/>
      <c r="T2" s="3"/>
      <c r="U2" s="3"/>
    </row>
    <row r="3" spans="1:21" ht="11.25" customHeight="1" thickBot="1">
      <c r="G3" s="9"/>
      <c r="H3" s="9"/>
      <c r="I3" s="9"/>
      <c r="J3" s="1" t="s">
        <v>95</v>
      </c>
      <c r="K3" s="5"/>
      <c r="L3" s="5"/>
      <c r="M3" s="1"/>
      <c r="N3" s="41"/>
      <c r="O3" s="41"/>
      <c r="P3" s="41"/>
      <c r="Q3" s="9"/>
      <c r="R3" s="4"/>
      <c r="S3" s="2"/>
      <c r="T3" s="2"/>
      <c r="U3" s="2"/>
    </row>
    <row r="4" spans="1:21" ht="10.5" customHeight="1">
      <c r="A4" s="83"/>
      <c r="B4" s="53" t="s">
        <v>109</v>
      </c>
      <c r="C4" s="54"/>
      <c r="D4" s="54"/>
      <c r="E4" s="71"/>
      <c r="F4" s="53" t="s">
        <v>96</v>
      </c>
      <c r="G4" s="54"/>
      <c r="H4" s="59" t="s">
        <v>92</v>
      </c>
      <c r="I4" s="59"/>
      <c r="J4" s="59"/>
      <c r="K4" s="59"/>
      <c r="L4" s="53" t="s">
        <v>74</v>
      </c>
      <c r="M4" s="54"/>
      <c r="N4" s="53" t="s">
        <v>88</v>
      </c>
      <c r="O4" s="71"/>
      <c r="P4" s="15"/>
      <c r="Q4" s="14"/>
      <c r="R4" s="14"/>
      <c r="S4" s="16"/>
      <c r="T4" s="15"/>
      <c r="U4" s="40"/>
    </row>
    <row r="5" spans="1:21" ht="10.5" customHeight="1">
      <c r="A5" s="2"/>
      <c r="B5" s="76" t="s">
        <v>110</v>
      </c>
      <c r="C5" s="68"/>
      <c r="D5" s="68" t="s">
        <v>97</v>
      </c>
      <c r="E5" s="6"/>
      <c r="F5" s="76" t="s">
        <v>98</v>
      </c>
      <c r="G5" s="68"/>
      <c r="H5" s="56"/>
      <c r="I5" s="60" t="s">
        <v>123</v>
      </c>
      <c r="J5" s="69"/>
      <c r="K5" s="60"/>
      <c r="L5" s="67" t="s">
        <v>75</v>
      </c>
      <c r="M5" s="68"/>
      <c r="N5" s="55" t="s">
        <v>89</v>
      </c>
      <c r="O5" s="77"/>
      <c r="P5" s="17" t="s">
        <v>85</v>
      </c>
      <c r="Q5" s="7"/>
      <c r="R5" s="7"/>
      <c r="S5" s="18" t="s">
        <v>99</v>
      </c>
      <c r="T5" s="17" t="s">
        <v>77</v>
      </c>
      <c r="U5" s="29"/>
    </row>
    <row r="6" spans="1:21" ht="10.5" customHeight="1">
      <c r="A6" s="2"/>
      <c r="B6" s="76" t="s">
        <v>111</v>
      </c>
      <c r="C6" s="68"/>
      <c r="D6" s="68" t="s">
        <v>100</v>
      </c>
      <c r="E6" s="6" t="s">
        <v>77</v>
      </c>
      <c r="F6" s="76" t="s">
        <v>101</v>
      </c>
      <c r="G6" s="68"/>
      <c r="H6" s="76"/>
      <c r="I6" s="6" t="s">
        <v>120</v>
      </c>
      <c r="J6" s="6"/>
      <c r="K6" s="17"/>
      <c r="L6" s="60"/>
      <c r="M6" s="72"/>
      <c r="N6" s="60"/>
      <c r="O6" s="60"/>
      <c r="P6" s="68" t="s">
        <v>86</v>
      </c>
      <c r="Q6" s="7"/>
      <c r="R6" s="19"/>
      <c r="S6" s="18" t="s">
        <v>7</v>
      </c>
      <c r="T6" s="17" t="s">
        <v>78</v>
      </c>
      <c r="U6" s="6"/>
    </row>
    <row r="7" spans="1:21" ht="10.5" customHeight="1">
      <c r="A7" s="2"/>
      <c r="B7" s="76" t="s">
        <v>112</v>
      </c>
      <c r="C7" s="68"/>
      <c r="D7" s="68" t="s">
        <v>18</v>
      </c>
      <c r="E7" s="6" t="s">
        <v>78</v>
      </c>
      <c r="F7" s="6" t="s">
        <v>102</v>
      </c>
      <c r="G7" s="68"/>
      <c r="H7" s="17"/>
      <c r="I7" s="17" t="s">
        <v>121</v>
      </c>
      <c r="J7" s="70"/>
      <c r="K7" s="17" t="s">
        <v>77</v>
      </c>
      <c r="L7" s="6" t="s">
        <v>27</v>
      </c>
      <c r="M7" s="17"/>
      <c r="N7" s="7"/>
      <c r="O7" s="7"/>
      <c r="P7" s="17" t="s">
        <v>87</v>
      </c>
      <c r="Q7" s="7" t="s">
        <v>10</v>
      </c>
      <c r="R7" s="7"/>
      <c r="S7" s="18" t="s">
        <v>79</v>
      </c>
      <c r="T7" s="17" t="s">
        <v>6</v>
      </c>
      <c r="U7" s="19" t="s">
        <v>104</v>
      </c>
    </row>
    <row r="8" spans="1:21" ht="10.5" customHeight="1">
      <c r="A8" s="2"/>
      <c r="B8" s="55" t="s">
        <v>113</v>
      </c>
      <c r="C8" s="91"/>
      <c r="D8" s="68" t="s">
        <v>19</v>
      </c>
      <c r="E8" s="6" t="s">
        <v>105</v>
      </c>
      <c r="F8" s="86"/>
      <c r="G8" s="72"/>
      <c r="H8" s="6" t="s">
        <v>27</v>
      </c>
      <c r="I8" s="22" t="s">
        <v>122</v>
      </c>
      <c r="J8" s="6"/>
      <c r="K8" s="17" t="s">
        <v>78</v>
      </c>
      <c r="L8" s="6" t="s">
        <v>28</v>
      </c>
      <c r="M8" s="22"/>
      <c r="N8" s="6" t="s">
        <v>20</v>
      </c>
      <c r="O8" s="6" t="s">
        <v>21</v>
      </c>
      <c r="P8" s="7" t="s">
        <v>28</v>
      </c>
      <c r="Q8" s="7" t="s">
        <v>115</v>
      </c>
      <c r="R8" s="19" t="s">
        <v>8</v>
      </c>
      <c r="S8" s="18" t="s">
        <v>80</v>
      </c>
      <c r="T8" s="17" t="s">
        <v>7</v>
      </c>
      <c r="U8" s="19" t="s">
        <v>107</v>
      </c>
    </row>
    <row r="9" spans="1:21" ht="10.5" customHeight="1">
      <c r="A9" s="2"/>
      <c r="B9" s="17"/>
      <c r="C9" s="68" t="s">
        <v>114</v>
      </c>
      <c r="D9" s="68" t="s">
        <v>22</v>
      </c>
      <c r="E9" s="10" t="s">
        <v>100</v>
      </c>
      <c r="F9" s="6"/>
      <c r="G9" s="87"/>
      <c r="H9" s="21" t="s">
        <v>28</v>
      </c>
      <c r="I9" s="17" t="s">
        <v>103</v>
      </c>
      <c r="J9" s="6" t="s">
        <v>73</v>
      </c>
      <c r="K9" s="17" t="s">
        <v>84</v>
      </c>
      <c r="L9" s="6" t="s">
        <v>65</v>
      </c>
      <c r="M9" s="17" t="s">
        <v>29</v>
      </c>
      <c r="N9" s="20" t="s">
        <v>23</v>
      </c>
      <c r="O9" s="7" t="s">
        <v>23</v>
      </c>
      <c r="P9" s="7" t="s">
        <v>105</v>
      </c>
      <c r="Q9" s="7" t="s">
        <v>31</v>
      </c>
      <c r="R9" s="7" t="s">
        <v>11</v>
      </c>
      <c r="S9" s="18" t="s">
        <v>81</v>
      </c>
      <c r="T9" s="17" t="s">
        <v>12</v>
      </c>
      <c r="U9" s="19" t="s">
        <v>7</v>
      </c>
    </row>
    <row r="10" spans="1:21" ht="10.5" customHeight="1">
      <c r="A10" s="2"/>
      <c r="B10" s="17" t="s">
        <v>7</v>
      </c>
      <c r="C10" s="68" t="s">
        <v>7</v>
      </c>
      <c r="D10" s="68" t="s">
        <v>24</v>
      </c>
      <c r="E10" s="10" t="s">
        <v>76</v>
      </c>
      <c r="F10" s="70" t="s">
        <v>13</v>
      </c>
      <c r="G10" s="22" t="s">
        <v>2</v>
      </c>
      <c r="H10" s="10" t="s">
        <v>30</v>
      </c>
      <c r="I10" s="22" t="s">
        <v>106</v>
      </c>
      <c r="J10" s="70" t="s">
        <v>68</v>
      </c>
      <c r="K10" s="17" t="s">
        <v>76</v>
      </c>
      <c r="L10" s="70" t="s">
        <v>66</v>
      </c>
      <c r="M10" s="22" t="s">
        <v>68</v>
      </c>
      <c r="N10" s="6" t="s">
        <v>25</v>
      </c>
      <c r="O10" s="6" t="s">
        <v>25</v>
      </c>
      <c r="P10" s="6" t="s">
        <v>100</v>
      </c>
      <c r="Q10" s="7" t="s">
        <v>79</v>
      </c>
      <c r="R10" s="7" t="s">
        <v>26</v>
      </c>
      <c r="S10" s="18" t="s">
        <v>82</v>
      </c>
      <c r="T10" s="17" t="s">
        <v>14</v>
      </c>
      <c r="U10" s="19" t="s">
        <v>9</v>
      </c>
    </row>
    <row r="11" spans="1:21" ht="10.5" customHeight="1" thickBot="1">
      <c r="A11" s="88" t="s">
        <v>108</v>
      </c>
      <c r="B11" s="23" t="s">
        <v>79</v>
      </c>
      <c r="C11" s="92" t="s">
        <v>79</v>
      </c>
      <c r="D11" s="68" t="s">
        <v>3</v>
      </c>
      <c r="E11" s="10" t="s">
        <v>3</v>
      </c>
      <c r="F11" s="6" t="s">
        <v>3</v>
      </c>
      <c r="G11" s="17" t="s">
        <v>3</v>
      </c>
      <c r="H11" s="23" t="s">
        <v>83</v>
      </c>
      <c r="I11" s="18" t="s">
        <v>15</v>
      </c>
      <c r="J11" s="6" t="s">
        <v>3</v>
      </c>
      <c r="K11" s="17" t="s">
        <v>3</v>
      </c>
      <c r="L11" s="6" t="s">
        <v>67</v>
      </c>
      <c r="M11" s="17" t="s">
        <v>3</v>
      </c>
      <c r="N11" s="6" t="s">
        <v>3</v>
      </c>
      <c r="O11" s="7" t="s">
        <v>3</v>
      </c>
      <c r="P11" s="18" t="s">
        <v>15</v>
      </c>
      <c r="Q11" s="7" t="s">
        <v>3</v>
      </c>
      <c r="R11" s="7" t="s">
        <v>3</v>
      </c>
      <c r="S11" s="18" t="s">
        <v>3</v>
      </c>
      <c r="T11" s="18" t="s">
        <v>3</v>
      </c>
      <c r="U11" s="18" t="s">
        <v>15</v>
      </c>
    </row>
    <row r="12" spans="1:21" ht="11.25" customHeight="1" thickBot="1">
      <c r="A12" s="42" t="s">
        <v>118</v>
      </c>
      <c r="B12" s="43"/>
      <c r="C12" s="43"/>
      <c r="D12" s="49"/>
      <c r="E12" s="49"/>
      <c r="F12" s="42"/>
      <c r="G12" s="44"/>
      <c r="H12" s="44"/>
      <c r="I12" s="44"/>
      <c r="J12" s="45" t="s">
        <v>17</v>
      </c>
      <c r="K12" s="45"/>
      <c r="L12" s="45"/>
      <c r="M12" s="44"/>
      <c r="N12" s="46"/>
      <c r="O12" s="47"/>
      <c r="P12" s="47"/>
      <c r="Q12" s="47"/>
      <c r="R12" s="46"/>
      <c r="S12" s="46"/>
      <c r="T12" s="44"/>
      <c r="U12" s="46"/>
    </row>
    <row r="13" spans="1:21" ht="10.5" customHeight="1">
      <c r="A13" s="2" t="s">
        <v>0</v>
      </c>
      <c r="B13" s="94">
        <v>0</v>
      </c>
      <c r="C13" s="89">
        <v>517257</v>
      </c>
      <c r="D13" s="33">
        <v>5034587360.4100008</v>
      </c>
      <c r="E13" s="33">
        <f>D13/H13</f>
        <v>9733.2416195624246</v>
      </c>
      <c r="F13" s="33">
        <v>473514004</v>
      </c>
      <c r="G13" s="33">
        <v>4354085834.8900003</v>
      </c>
      <c r="H13" s="33">
        <v>517257</v>
      </c>
      <c r="I13" s="73">
        <v>0.68164081803698007</v>
      </c>
      <c r="J13" s="33">
        <v>2175191075.9300003</v>
      </c>
      <c r="K13" s="33">
        <f>J13/H13</f>
        <v>4205.2424151437299</v>
      </c>
      <c r="L13" s="33">
        <v>982093</v>
      </c>
      <c r="M13" s="33">
        <v>2412564267</v>
      </c>
      <c r="N13" s="58">
        <v>-3433739813.4099998</v>
      </c>
      <c r="O13" s="58">
        <v>-3440160987</v>
      </c>
      <c r="P13" s="73">
        <f>N13/D13</f>
        <v>-0.68203003892862568</v>
      </c>
      <c r="Q13" s="13">
        <v>0</v>
      </c>
      <c r="R13" s="61">
        <v>0</v>
      </c>
      <c r="S13" s="61">
        <v>0</v>
      </c>
      <c r="T13" s="35">
        <v>0</v>
      </c>
      <c r="U13" s="35">
        <v>0</v>
      </c>
    </row>
    <row r="14" spans="1:21" ht="10.5" customHeight="1">
      <c r="A14" s="2" t="s">
        <v>70</v>
      </c>
      <c r="B14" s="62">
        <v>93907</v>
      </c>
      <c r="C14" s="85">
        <v>61425</v>
      </c>
      <c r="D14" s="62">
        <v>1519793484.6199999</v>
      </c>
      <c r="E14" s="52">
        <f>D14/H14</f>
        <v>9784.1622113923713</v>
      </c>
      <c r="F14" s="52">
        <v>27273937</v>
      </c>
      <c r="G14" s="52">
        <v>267056652.44999999</v>
      </c>
      <c r="H14" s="52">
        <v>155332</v>
      </c>
      <c r="I14" s="74">
        <v>0.81124330196266858</v>
      </c>
      <c r="J14" s="52">
        <v>578026795</v>
      </c>
      <c r="K14" s="52">
        <f>J14/H14</f>
        <v>3721.2344848453636</v>
      </c>
      <c r="L14" s="52">
        <v>218888</v>
      </c>
      <c r="M14" s="52">
        <v>548732717</v>
      </c>
      <c r="N14" s="52">
        <v>153251257.16999999</v>
      </c>
      <c r="O14" s="52">
        <v>153247258</v>
      </c>
      <c r="P14" s="74">
        <f>N14/D14</f>
        <v>0.10083689574989724</v>
      </c>
      <c r="Q14" s="63">
        <v>9201457</v>
      </c>
      <c r="R14" s="62">
        <v>4006087</v>
      </c>
      <c r="S14" s="62">
        <v>5195370</v>
      </c>
      <c r="T14" s="28">
        <f>S14/H14</f>
        <v>33.446875080472793</v>
      </c>
      <c r="U14" s="27">
        <f>S14/O14</f>
        <v>3.3901879014370355E-2</v>
      </c>
    </row>
    <row r="15" spans="1:21" ht="10.5" customHeight="1">
      <c r="A15" s="2" t="s">
        <v>71</v>
      </c>
      <c r="B15" s="62">
        <v>94225</v>
      </c>
      <c r="C15" s="85">
        <v>47043</v>
      </c>
      <c r="D15" s="62">
        <v>1757810795.5699999</v>
      </c>
      <c r="E15" s="52">
        <f>D15/H15</f>
        <v>12443.092530297024</v>
      </c>
      <c r="F15" s="52">
        <v>9237205</v>
      </c>
      <c r="G15" s="52">
        <v>241044892.43000001</v>
      </c>
      <c r="H15" s="52">
        <v>141268</v>
      </c>
      <c r="I15" s="74">
        <v>0.81097154928930626</v>
      </c>
      <c r="J15" s="52">
        <v>542708687</v>
      </c>
      <c r="K15" s="52">
        <f>J15/H15</f>
        <v>3841.6958334513124</v>
      </c>
      <c r="L15" s="52">
        <v>223948</v>
      </c>
      <c r="M15" s="52">
        <v>561245118.04999995</v>
      </c>
      <c r="N15" s="52">
        <v>422049303.09000003</v>
      </c>
      <c r="O15" s="52">
        <v>422049303</v>
      </c>
      <c r="P15" s="74">
        <f>N15/D15</f>
        <v>0.24009939189908286</v>
      </c>
      <c r="Q15" s="63">
        <v>25364272</v>
      </c>
      <c r="R15" s="62">
        <v>10303993</v>
      </c>
      <c r="S15" s="62">
        <v>15060279</v>
      </c>
      <c r="T15" s="28">
        <f>S15/H15</f>
        <v>106.60785882153071</v>
      </c>
      <c r="U15" s="27">
        <f>S15/O15</f>
        <v>3.568369594013996E-2</v>
      </c>
    </row>
    <row r="16" spans="1:21" ht="10.5" customHeight="1">
      <c r="A16" s="2" t="s">
        <v>72</v>
      </c>
      <c r="B16" s="62">
        <v>104363</v>
      </c>
      <c r="C16" s="85">
        <v>26001</v>
      </c>
      <c r="D16" s="62">
        <v>1940526311.22</v>
      </c>
      <c r="E16" s="52">
        <f>D16/H16</f>
        <v>14885.446221502869</v>
      </c>
      <c r="F16" s="52">
        <v>8283069</v>
      </c>
      <c r="G16" s="52">
        <v>226182166.56999999</v>
      </c>
      <c r="H16" s="52">
        <v>130364</v>
      </c>
      <c r="I16" s="74">
        <v>0.80744741471149317</v>
      </c>
      <c r="J16" s="52">
        <v>511888823</v>
      </c>
      <c r="K16" s="52">
        <f>J16/H16</f>
        <v>3926.6118176797277</v>
      </c>
      <c r="L16" s="52">
        <v>223984</v>
      </c>
      <c r="M16" s="52">
        <v>560876639</v>
      </c>
      <c r="N16" s="52">
        <v>649861751.64999986</v>
      </c>
      <c r="O16" s="52">
        <v>649861751</v>
      </c>
      <c r="P16" s="74">
        <f>N16/D16</f>
        <v>0.33488943071399774</v>
      </c>
      <c r="Q16" s="63">
        <v>39062086</v>
      </c>
      <c r="R16" s="62">
        <v>14349496</v>
      </c>
      <c r="S16" s="62">
        <v>24712590</v>
      </c>
      <c r="T16" s="28">
        <f>S16/H16</f>
        <v>189.56606118253507</v>
      </c>
      <c r="U16" s="27">
        <f>S16/O16</f>
        <v>3.8027457319918495E-2</v>
      </c>
    </row>
    <row r="17" spans="1:21" ht="10.5" customHeight="1">
      <c r="A17" s="2" t="s">
        <v>49</v>
      </c>
      <c r="B17" s="62">
        <v>211392</v>
      </c>
      <c r="C17" s="85">
        <v>18790</v>
      </c>
      <c r="D17" s="62">
        <v>4227861688.48</v>
      </c>
      <c r="E17" s="52">
        <f>D17/H17</f>
        <v>18367.47307991068</v>
      </c>
      <c r="F17" s="52">
        <v>14978507.5</v>
      </c>
      <c r="G17" s="52">
        <v>412306293</v>
      </c>
      <c r="H17" s="52">
        <v>230182</v>
      </c>
      <c r="I17" s="74">
        <v>0.80063582829853319</v>
      </c>
      <c r="J17" s="52">
        <v>929015727</v>
      </c>
      <c r="K17" s="52">
        <f>J17/H17</f>
        <v>4036.0051046563153</v>
      </c>
      <c r="L17" s="52">
        <v>428290</v>
      </c>
      <c r="M17" s="52">
        <v>1072328055</v>
      </c>
      <c r="N17" s="52">
        <v>1829190120.98</v>
      </c>
      <c r="O17" s="52">
        <v>1829190121</v>
      </c>
      <c r="P17" s="74">
        <f>N17/D17</f>
        <v>0.43265136273595317</v>
      </c>
      <c r="Q17" s="63">
        <v>109876475</v>
      </c>
      <c r="R17" s="62">
        <v>32009698</v>
      </c>
      <c r="S17" s="62">
        <v>77866777</v>
      </c>
      <c r="T17" s="28">
        <f>S17/H17</f>
        <v>338.28351912834194</v>
      </c>
      <c r="U17" s="27">
        <f>S17/O17</f>
        <v>4.2568990563665962E-2</v>
      </c>
    </row>
    <row r="18" spans="1:21" ht="10.5" customHeight="1">
      <c r="A18" s="2" t="s">
        <v>48</v>
      </c>
      <c r="B18" s="62">
        <v>31930</v>
      </c>
      <c r="C18" s="85">
        <v>796</v>
      </c>
      <c r="D18" s="62">
        <v>692604303</v>
      </c>
      <c r="E18" s="52">
        <f>D18/H18</f>
        <v>21163.732292366927</v>
      </c>
      <c r="F18" s="52">
        <v>1527583</v>
      </c>
      <c r="G18" s="52">
        <v>63536068</v>
      </c>
      <c r="H18" s="52">
        <v>32726</v>
      </c>
      <c r="I18" s="74">
        <v>0.78831237654767061</v>
      </c>
      <c r="J18" s="52">
        <v>134194281</v>
      </c>
      <c r="K18" s="52">
        <f>J18/H18</f>
        <v>4100.5402737884251</v>
      </c>
      <c r="L18" s="52">
        <v>63485</v>
      </c>
      <c r="M18" s="52">
        <v>158886705</v>
      </c>
      <c r="N18" s="52">
        <v>337514832</v>
      </c>
      <c r="O18" s="52">
        <v>337514832</v>
      </c>
      <c r="P18" s="74">
        <f>N18/D18</f>
        <v>0.48731264090919169</v>
      </c>
      <c r="Q18" s="63">
        <v>20269826</v>
      </c>
      <c r="R18" s="62">
        <v>4816254</v>
      </c>
      <c r="S18" s="62">
        <v>15453572</v>
      </c>
      <c r="T18" s="28">
        <f>S18/H18</f>
        <v>472.21084153272625</v>
      </c>
      <c r="U18" s="27">
        <f>S18/O18</f>
        <v>4.5786349324049853E-2</v>
      </c>
    </row>
    <row r="19" spans="1:21" ht="10.5" customHeight="1">
      <c r="A19" s="2" t="s">
        <v>47</v>
      </c>
      <c r="B19" s="62">
        <v>103448</v>
      </c>
      <c r="C19" s="85">
        <v>1657</v>
      </c>
      <c r="D19" s="62">
        <v>2383139995.5100002</v>
      </c>
      <c r="E19" s="52">
        <f>D19/H19</f>
        <v>22673.897488321203</v>
      </c>
      <c r="F19" s="52">
        <v>5234413</v>
      </c>
      <c r="G19" s="52">
        <v>211712494</v>
      </c>
      <c r="H19" s="52">
        <v>105105</v>
      </c>
      <c r="I19" s="74">
        <v>0.77982059785874869</v>
      </c>
      <c r="J19" s="52">
        <v>433280419</v>
      </c>
      <c r="K19" s="52">
        <f>J19/H19</f>
        <v>4122.3578231292513</v>
      </c>
      <c r="L19" s="52">
        <v>206006</v>
      </c>
      <c r="M19" s="52">
        <v>516030862</v>
      </c>
      <c r="N19" s="52">
        <v>1227350633.51</v>
      </c>
      <c r="O19" s="52">
        <v>1227350633</v>
      </c>
      <c r="P19" s="74">
        <f>N19/D19</f>
        <v>0.51501407211595329</v>
      </c>
      <c r="Q19" s="63">
        <v>73715713</v>
      </c>
      <c r="R19" s="62">
        <v>15397248</v>
      </c>
      <c r="S19" s="62">
        <v>58318465</v>
      </c>
      <c r="T19" s="28">
        <f>S19/H19</f>
        <v>554.85909328766468</v>
      </c>
      <c r="U19" s="27">
        <f>S19/O19</f>
        <v>4.7515733020361751E-2</v>
      </c>
    </row>
    <row r="20" spans="1:21" ht="10.5" customHeight="1">
      <c r="A20" s="2" t="s">
        <v>46</v>
      </c>
      <c r="B20" s="62">
        <v>102988</v>
      </c>
      <c r="C20" s="85">
        <v>945</v>
      </c>
      <c r="D20" s="62">
        <v>2598695005.1100001</v>
      </c>
      <c r="E20" s="52">
        <f>D20/H20</f>
        <v>25003.560034926348</v>
      </c>
      <c r="F20" s="52">
        <v>7028186</v>
      </c>
      <c r="G20" s="52">
        <v>217506272.59999999</v>
      </c>
      <c r="H20" s="52">
        <v>103933</v>
      </c>
      <c r="I20" s="74">
        <v>0.76731635289774824</v>
      </c>
      <c r="J20" s="52">
        <v>431511594</v>
      </c>
      <c r="K20" s="52">
        <f>J20/H20</f>
        <v>4151.824675512109</v>
      </c>
      <c r="L20" s="52">
        <v>206013</v>
      </c>
      <c r="M20" s="52">
        <v>515735213</v>
      </c>
      <c r="N20" s="52">
        <v>1440970111.51</v>
      </c>
      <c r="O20" s="52">
        <v>1440970111</v>
      </c>
      <c r="P20" s="74">
        <f>N20/D20</f>
        <v>0.55449758770325774</v>
      </c>
      <c r="Q20" s="63">
        <v>87093323</v>
      </c>
      <c r="R20" s="62">
        <v>14928986.34</v>
      </c>
      <c r="S20" s="62">
        <v>72164336.659999996</v>
      </c>
      <c r="T20" s="28">
        <f>S20/H20</f>
        <v>694.33516457717951</v>
      </c>
      <c r="U20" s="27">
        <f>S20/O20</f>
        <v>5.0080384117002684E-2</v>
      </c>
    </row>
    <row r="21" spans="1:21" ht="10.5" customHeight="1">
      <c r="A21" s="2" t="s">
        <v>45</v>
      </c>
      <c r="B21" s="62">
        <v>85932</v>
      </c>
      <c r="C21" s="85">
        <v>525</v>
      </c>
      <c r="D21" s="62">
        <v>2356551166.3900003</v>
      </c>
      <c r="E21" s="52">
        <f>D21/H21</f>
        <v>27256.915766103386</v>
      </c>
      <c r="F21" s="52">
        <v>4594050</v>
      </c>
      <c r="G21" s="52">
        <v>190141311</v>
      </c>
      <c r="H21" s="52">
        <v>86457</v>
      </c>
      <c r="I21" s="74">
        <v>0.75330004966411379</v>
      </c>
      <c r="J21" s="52">
        <v>360359039</v>
      </c>
      <c r="K21" s="52">
        <f>J21/H21</f>
        <v>4168.0724406352292</v>
      </c>
      <c r="L21" s="52">
        <v>171146</v>
      </c>
      <c r="M21" s="52">
        <v>428407549</v>
      </c>
      <c r="N21" s="52">
        <v>1382237317.3900001</v>
      </c>
      <c r="O21" s="52">
        <v>1382237318</v>
      </c>
      <c r="P21" s="74">
        <f>N21/D21</f>
        <v>0.58655094661383855</v>
      </c>
      <c r="Q21" s="63">
        <v>84348182</v>
      </c>
      <c r="R21" s="62">
        <v>11943506</v>
      </c>
      <c r="S21" s="62">
        <v>72404676</v>
      </c>
      <c r="T21" s="28">
        <f>S21/H21</f>
        <v>837.46458933342592</v>
      </c>
      <c r="U21" s="27">
        <f>S21/O21</f>
        <v>5.2382232093664251E-2</v>
      </c>
    </row>
    <row r="22" spans="1:21" ht="10.5" customHeight="1">
      <c r="A22" s="2" t="s">
        <v>44</v>
      </c>
      <c r="B22" s="62">
        <v>115828</v>
      </c>
      <c r="C22" s="85">
        <v>386</v>
      </c>
      <c r="D22" s="62">
        <v>3490114331.3699999</v>
      </c>
      <c r="E22" s="52">
        <f>D22/H22</f>
        <v>30031.789038928182</v>
      </c>
      <c r="F22" s="52">
        <v>7003710</v>
      </c>
      <c r="G22" s="52">
        <v>283478104.93000001</v>
      </c>
      <c r="H22" s="52">
        <v>116214</v>
      </c>
      <c r="I22" s="74">
        <v>0.73295701806943958</v>
      </c>
      <c r="J22" s="52">
        <v>489085022</v>
      </c>
      <c r="K22" s="52">
        <f>J22/H22</f>
        <v>4208.4862581100388</v>
      </c>
      <c r="L22" s="52">
        <v>231017</v>
      </c>
      <c r="M22" s="52">
        <v>578042712</v>
      </c>
      <c r="N22" s="52">
        <v>2146512202.4399998</v>
      </c>
      <c r="O22" s="52">
        <v>2146512202</v>
      </c>
      <c r="P22" s="74">
        <f>N22/D22</f>
        <v>0.61502632826283765</v>
      </c>
      <c r="Q22" s="63">
        <v>132492470</v>
      </c>
      <c r="R22" s="62">
        <v>15513849</v>
      </c>
      <c r="S22" s="62">
        <v>116978621</v>
      </c>
      <c r="T22" s="28">
        <f>S22/H22</f>
        <v>1006.5794224448001</v>
      </c>
      <c r="U22" s="27">
        <f>S22/O22</f>
        <v>5.4497067797241436E-2</v>
      </c>
    </row>
    <row r="23" spans="1:21" ht="10.5" customHeight="1">
      <c r="A23" s="2" t="s">
        <v>43</v>
      </c>
      <c r="B23" s="62">
        <v>44119</v>
      </c>
      <c r="C23" s="85">
        <v>105</v>
      </c>
      <c r="D23" s="62">
        <v>1432550454</v>
      </c>
      <c r="E23" s="52">
        <f>D23/H23</f>
        <v>32393.054766642548</v>
      </c>
      <c r="F23" s="52">
        <v>2651455</v>
      </c>
      <c r="G23" s="52">
        <v>116877585</v>
      </c>
      <c r="H23" s="52">
        <v>44224</v>
      </c>
      <c r="I23" s="74">
        <v>0.71467356173238528</v>
      </c>
      <c r="J23" s="52">
        <v>187401954</v>
      </c>
      <c r="K23" s="52">
        <f>J23/H23</f>
        <v>4237.5622738784368</v>
      </c>
      <c r="L23" s="52">
        <v>87537</v>
      </c>
      <c r="M23" s="52">
        <v>219173004</v>
      </c>
      <c r="N23" s="52">
        <v>911749366</v>
      </c>
      <c r="O23" s="52">
        <v>911749366</v>
      </c>
      <c r="P23" s="74">
        <f>N23/D23</f>
        <v>0.63645183557353435</v>
      </c>
      <c r="Q23" s="63">
        <v>56813327</v>
      </c>
      <c r="R23" s="62">
        <v>5575577</v>
      </c>
      <c r="S23" s="62">
        <v>51237750</v>
      </c>
      <c r="T23" s="28">
        <f>S23/H23</f>
        <v>1158.5960112156295</v>
      </c>
      <c r="U23" s="27">
        <f>S23/O23</f>
        <v>5.6197187418718757E-2</v>
      </c>
    </row>
    <row r="24" spans="1:21" ht="10.5" customHeight="1">
      <c r="A24" s="2" t="s">
        <v>42</v>
      </c>
      <c r="B24" s="62">
        <v>118272</v>
      </c>
      <c r="C24" s="85">
        <v>257</v>
      </c>
      <c r="D24" s="62">
        <v>4146886513.8099999</v>
      </c>
      <c r="E24" s="52">
        <f>D24/H24</f>
        <v>34986.260862826821</v>
      </c>
      <c r="F24" s="52">
        <v>6703939</v>
      </c>
      <c r="G24" s="52">
        <v>336852687</v>
      </c>
      <c r="H24" s="52">
        <v>118529</v>
      </c>
      <c r="I24" s="74">
        <v>0.69252432006076359</v>
      </c>
      <c r="J24" s="52">
        <v>502247188</v>
      </c>
      <c r="K24" s="52">
        <f>J24/H24</f>
        <v>4237.3359093555164</v>
      </c>
      <c r="L24" s="52">
        <v>231214</v>
      </c>
      <c r="M24" s="52">
        <v>578514386</v>
      </c>
      <c r="N24" s="52">
        <v>2735976191.8099999</v>
      </c>
      <c r="O24" s="52">
        <v>2735976192</v>
      </c>
      <c r="P24" s="74">
        <f>N24/D24</f>
        <v>0.65976635306961662</v>
      </c>
      <c r="Q24" s="63">
        <v>172517745</v>
      </c>
      <c r="R24" s="62">
        <v>13771959</v>
      </c>
      <c r="S24" s="62">
        <v>158745786</v>
      </c>
      <c r="T24" s="28">
        <f>S24/H24</f>
        <v>1339.2991251086232</v>
      </c>
      <c r="U24" s="27">
        <f>S24/O24</f>
        <v>5.8021625503969297E-2</v>
      </c>
    </row>
    <row r="25" spans="1:21" ht="10.5" customHeight="1">
      <c r="A25" s="2" t="s">
        <v>41</v>
      </c>
      <c r="B25" s="62">
        <v>127422</v>
      </c>
      <c r="C25" s="85">
        <v>277</v>
      </c>
      <c r="D25" s="62">
        <v>5084401477.96</v>
      </c>
      <c r="E25" s="52">
        <f>D25/H25</f>
        <v>39815.515219069843</v>
      </c>
      <c r="F25" s="52">
        <v>10066160</v>
      </c>
      <c r="G25" s="52">
        <v>432773539</v>
      </c>
      <c r="H25" s="52">
        <v>127699</v>
      </c>
      <c r="I25" s="74">
        <v>0.64978501462918203</v>
      </c>
      <c r="J25" s="52">
        <v>548051484</v>
      </c>
      <c r="K25" s="52">
        <f>J25/H25</f>
        <v>4291.7445242327658</v>
      </c>
      <c r="L25" s="52">
        <v>246565</v>
      </c>
      <c r="M25" s="52">
        <v>617110443</v>
      </c>
      <c r="N25" s="52">
        <v>3496532171.96</v>
      </c>
      <c r="O25" s="52">
        <v>3496532173</v>
      </c>
      <c r="P25" s="74">
        <f>N25/D25</f>
        <v>0.68769789071867382</v>
      </c>
      <c r="Q25" s="63">
        <v>224120253</v>
      </c>
      <c r="R25" s="62">
        <v>13388369</v>
      </c>
      <c r="S25" s="62">
        <v>210731884</v>
      </c>
      <c r="T25" s="28">
        <f>S25/H25</f>
        <v>1650.2234473253511</v>
      </c>
      <c r="U25" s="27">
        <f>S25/O25</f>
        <v>6.0268824530561524E-2</v>
      </c>
    </row>
    <row r="26" spans="1:21" ht="10.5" customHeight="1">
      <c r="A26" s="2" t="s">
        <v>40</v>
      </c>
      <c r="B26" s="62">
        <v>170131</v>
      </c>
      <c r="C26" s="85">
        <v>276</v>
      </c>
      <c r="D26" s="62">
        <v>8187293185.1300001</v>
      </c>
      <c r="E26" s="52">
        <f>D26/H26</f>
        <v>48045.521516897781</v>
      </c>
      <c r="F26" s="52">
        <v>15637025</v>
      </c>
      <c r="G26" s="52">
        <v>685706915</v>
      </c>
      <c r="H26" s="52">
        <v>170407</v>
      </c>
      <c r="I26" s="74">
        <v>0.57206209170074052</v>
      </c>
      <c r="J26" s="52">
        <v>768437036</v>
      </c>
      <c r="K26" s="52">
        <f>J26/H26</f>
        <v>4509.4217725797653</v>
      </c>
      <c r="L26" s="52">
        <v>342513</v>
      </c>
      <c r="M26" s="52">
        <v>856263094</v>
      </c>
      <c r="N26" s="52">
        <v>5892523165.1299992</v>
      </c>
      <c r="O26" s="52">
        <v>5892523164</v>
      </c>
      <c r="P26" s="74">
        <f>N26/D26</f>
        <v>0.71971566571381262</v>
      </c>
      <c r="Q26" s="63">
        <v>383918997</v>
      </c>
      <c r="R26" s="62">
        <v>18738772.23</v>
      </c>
      <c r="S26" s="62">
        <v>365180224.76999998</v>
      </c>
      <c r="T26" s="28">
        <f>S26/H26</f>
        <v>2142.9884028825104</v>
      </c>
      <c r="U26" s="27">
        <f>S26/O26</f>
        <v>6.1973489896661862E-2</v>
      </c>
    </row>
    <row r="27" spans="1:21" ht="10.5" customHeight="1">
      <c r="A27" s="2" t="s">
        <v>39</v>
      </c>
      <c r="B27" s="62">
        <v>106027</v>
      </c>
      <c r="C27" s="85">
        <v>154</v>
      </c>
      <c r="D27" s="62">
        <v>6284111771.3000002</v>
      </c>
      <c r="E27" s="52">
        <f>D27/H27</f>
        <v>59183.015523492904</v>
      </c>
      <c r="F27" s="52">
        <v>14441398</v>
      </c>
      <c r="G27" s="52">
        <v>469526504</v>
      </c>
      <c r="H27" s="52">
        <v>106181</v>
      </c>
      <c r="I27" s="74">
        <v>0.48880428677966725</v>
      </c>
      <c r="J27" s="52">
        <v>517392335</v>
      </c>
      <c r="K27" s="52">
        <f>J27/H27</f>
        <v>4872.7393318955365</v>
      </c>
      <c r="L27" s="52">
        <v>231422</v>
      </c>
      <c r="M27" s="52">
        <v>575918525</v>
      </c>
      <c r="N27" s="52">
        <v>4735715805.3000002</v>
      </c>
      <c r="O27" s="52">
        <v>4735715806</v>
      </c>
      <c r="P27" s="74">
        <f>N27/D27</f>
        <v>0.75360145994352967</v>
      </c>
      <c r="Q27" s="63">
        <v>312618396</v>
      </c>
      <c r="R27" s="62">
        <v>13930353.75</v>
      </c>
      <c r="S27" s="62">
        <v>298688042.25</v>
      </c>
      <c r="T27" s="28">
        <f>S27/H27</f>
        <v>2813.0083748504912</v>
      </c>
      <c r="U27" s="27">
        <f>S27/O27</f>
        <v>6.3071361223064074E-2</v>
      </c>
    </row>
    <row r="28" spans="1:21" ht="10.5" customHeight="1">
      <c r="A28" s="2" t="s">
        <v>38</v>
      </c>
      <c r="B28" s="62">
        <v>67644</v>
      </c>
      <c r="C28" s="85">
        <v>72</v>
      </c>
      <c r="D28" s="62">
        <v>4742889194</v>
      </c>
      <c r="E28" s="52">
        <f>D28/H28</f>
        <v>70040.894234745108</v>
      </c>
      <c r="F28" s="52">
        <v>14493512</v>
      </c>
      <c r="G28" s="52">
        <v>315958884</v>
      </c>
      <c r="H28" s="52">
        <v>67716</v>
      </c>
      <c r="I28" s="74">
        <v>0.41142482182891932</v>
      </c>
      <c r="J28" s="52">
        <v>352393464</v>
      </c>
      <c r="K28" s="52">
        <f>J28/H28</f>
        <v>5203.9911394648234</v>
      </c>
      <c r="L28" s="52">
        <v>157721</v>
      </c>
      <c r="M28" s="52">
        <v>387174168</v>
      </c>
      <c r="N28" s="52">
        <v>3701856190</v>
      </c>
      <c r="O28" s="52">
        <v>3701856190</v>
      </c>
      <c r="P28" s="74">
        <f>N28/D28</f>
        <v>0.78050657280440783</v>
      </c>
      <c r="Q28" s="63">
        <v>246491039</v>
      </c>
      <c r="R28" s="62">
        <v>10223918</v>
      </c>
      <c r="S28" s="62">
        <v>236267121</v>
      </c>
      <c r="T28" s="28">
        <f>S28/H28</f>
        <v>3489.0885610490873</v>
      </c>
      <c r="U28" s="27">
        <f>S28/O28</f>
        <v>6.3823959892942247E-2</v>
      </c>
    </row>
    <row r="29" spans="1:21" ht="10.5" customHeight="1">
      <c r="A29" s="2" t="s">
        <v>37</v>
      </c>
      <c r="B29" s="62">
        <v>59008</v>
      </c>
      <c r="C29" s="85">
        <v>71</v>
      </c>
      <c r="D29" s="62">
        <v>4868763231.0900002</v>
      </c>
      <c r="E29" s="52">
        <f>D29/H29</f>
        <v>82411.063678972219</v>
      </c>
      <c r="F29" s="52">
        <v>15971388</v>
      </c>
      <c r="G29" s="52">
        <v>288707184.06999999</v>
      </c>
      <c r="H29" s="52">
        <v>59079</v>
      </c>
      <c r="I29" s="74">
        <v>0.32652237832579833</v>
      </c>
      <c r="J29" s="52">
        <v>318580481</v>
      </c>
      <c r="K29" s="52">
        <f>J29/H29</f>
        <v>5392.4487719832769</v>
      </c>
      <c r="L29" s="52">
        <v>141833</v>
      </c>
      <c r="M29" s="52">
        <v>342686426</v>
      </c>
      <c r="N29" s="52">
        <v>3934760528.0200005</v>
      </c>
      <c r="O29" s="52">
        <v>3934760528</v>
      </c>
      <c r="P29" s="74">
        <f>N29/D29</f>
        <v>0.80816427935829227</v>
      </c>
      <c r="Q29" s="63">
        <v>264691499</v>
      </c>
      <c r="R29" s="62">
        <v>9701024.4000000004</v>
      </c>
      <c r="S29" s="62">
        <v>254990474.59999999</v>
      </c>
      <c r="T29" s="28">
        <f>S29/H29</f>
        <v>4316.0932751062137</v>
      </c>
      <c r="U29" s="27">
        <f>S29/O29</f>
        <v>6.4804572676144326E-2</v>
      </c>
    </row>
    <row r="30" spans="1:21" ht="10.5" customHeight="1">
      <c r="A30" s="2" t="s">
        <v>36</v>
      </c>
      <c r="B30" s="62">
        <v>11940</v>
      </c>
      <c r="C30" s="85">
        <v>14</v>
      </c>
      <c r="D30" s="62">
        <v>1119235262</v>
      </c>
      <c r="E30" s="52">
        <f>D30/H30</f>
        <v>93628.514472143215</v>
      </c>
      <c r="F30" s="52">
        <v>5580206</v>
      </c>
      <c r="G30" s="52">
        <v>65198472</v>
      </c>
      <c r="H30" s="52">
        <v>11954</v>
      </c>
      <c r="I30" s="74">
        <v>0.26335617192835586</v>
      </c>
      <c r="J30" s="52">
        <v>65542010</v>
      </c>
      <c r="K30" s="52">
        <f>J30/H30</f>
        <v>5482.8517650995482</v>
      </c>
      <c r="L30" s="52">
        <v>28896</v>
      </c>
      <c r="M30" s="52">
        <v>68842179</v>
      </c>
      <c r="N30" s="52">
        <v>925232807</v>
      </c>
      <c r="O30" s="52">
        <v>925232807</v>
      </c>
      <c r="P30" s="74">
        <f>N30/D30</f>
        <v>0.82666516898928799</v>
      </c>
      <c r="Q30" s="63">
        <v>62730197</v>
      </c>
      <c r="R30" s="62">
        <v>2188790</v>
      </c>
      <c r="S30" s="62">
        <v>60541407</v>
      </c>
      <c r="T30" s="28">
        <f>S30/H30</f>
        <v>5064.531286598628</v>
      </c>
      <c r="U30" s="27">
        <f>S30/O30</f>
        <v>6.5433701163603461E-2</v>
      </c>
    </row>
    <row r="31" spans="1:21" ht="10.5" customHeight="1">
      <c r="A31" s="2" t="s">
        <v>35</v>
      </c>
      <c r="B31" s="62">
        <v>25785</v>
      </c>
      <c r="C31" s="85">
        <v>31</v>
      </c>
      <c r="D31" s="62">
        <v>2711110382.8400002</v>
      </c>
      <c r="E31" s="52">
        <f>D31/H31</f>
        <v>105016.67116671833</v>
      </c>
      <c r="F31" s="52">
        <v>16772567</v>
      </c>
      <c r="G31" s="52">
        <v>162479688</v>
      </c>
      <c r="H31" s="52">
        <v>25816</v>
      </c>
      <c r="I31" s="74">
        <v>0.18876864580286634</v>
      </c>
      <c r="J31" s="52">
        <v>142981363</v>
      </c>
      <c r="K31" s="52">
        <f>J31/H31</f>
        <v>5538.4785791757049</v>
      </c>
      <c r="L31" s="52">
        <v>62708</v>
      </c>
      <c r="M31" s="52">
        <v>134822955</v>
      </c>
      <c r="N31" s="52">
        <v>2287598943.8400002</v>
      </c>
      <c r="O31" s="52">
        <v>2287598944</v>
      </c>
      <c r="P31" s="74">
        <f>N31/D31</f>
        <v>0.84378672234055097</v>
      </c>
      <c r="Q31" s="63">
        <v>156095698</v>
      </c>
      <c r="R31" s="62">
        <v>4413556</v>
      </c>
      <c r="S31" s="62">
        <v>151682142</v>
      </c>
      <c r="T31" s="28">
        <f>S31/H31</f>
        <v>5875.5090641462657</v>
      </c>
      <c r="U31" s="27">
        <f>S31/O31</f>
        <v>6.6306265089795396E-2</v>
      </c>
    </row>
    <row r="32" spans="1:21" ht="10.5" customHeight="1">
      <c r="A32" s="1" t="s">
        <v>34</v>
      </c>
      <c r="B32" s="62">
        <v>11142</v>
      </c>
      <c r="C32" s="85">
        <v>15</v>
      </c>
      <c r="D32" s="62">
        <v>1398486829.7099998</v>
      </c>
      <c r="E32" s="52">
        <f>D32/H32</f>
        <v>125346.13513578917</v>
      </c>
      <c r="F32" s="52">
        <v>16097754</v>
      </c>
      <c r="G32" s="52">
        <v>85211364</v>
      </c>
      <c r="H32" s="52">
        <v>11157</v>
      </c>
      <c r="I32" s="74">
        <v>0.13312730440178028</v>
      </c>
      <c r="J32" s="52">
        <v>62266965</v>
      </c>
      <c r="K32" s="52">
        <f>J32/H32</f>
        <v>5580.9774132831408</v>
      </c>
      <c r="L32" s="52">
        <v>27264</v>
      </c>
      <c r="M32" s="52">
        <v>54759295</v>
      </c>
      <c r="N32" s="52">
        <v>1212346959.71</v>
      </c>
      <c r="O32" s="52">
        <v>1212346959</v>
      </c>
      <c r="P32" s="74">
        <f>N32/D32</f>
        <v>0.8668990897550326</v>
      </c>
      <c r="Q32" s="63">
        <v>84014807</v>
      </c>
      <c r="R32" s="62">
        <v>2365053</v>
      </c>
      <c r="S32" s="62">
        <v>81649754</v>
      </c>
      <c r="T32" s="28">
        <f>S32/H32</f>
        <v>7318.2534731558662</v>
      </c>
      <c r="U32" s="27">
        <f>S32/O32</f>
        <v>6.7348503985483255E-2</v>
      </c>
    </row>
    <row r="33" spans="1:21" ht="10.5" customHeight="1">
      <c r="A33" s="2" t="s">
        <v>33</v>
      </c>
      <c r="B33" s="62">
        <v>8120</v>
      </c>
      <c r="C33" s="85">
        <v>18</v>
      </c>
      <c r="D33" s="62">
        <v>1220080090</v>
      </c>
      <c r="E33" s="52">
        <f>D33/H33</f>
        <v>149923.82526419268</v>
      </c>
      <c r="F33" s="52">
        <v>56650244</v>
      </c>
      <c r="G33" s="52">
        <v>83812995</v>
      </c>
      <c r="H33" s="52">
        <v>8138</v>
      </c>
      <c r="I33" s="74">
        <v>9.2047369671194756E-2</v>
      </c>
      <c r="J33" s="52">
        <v>45527422</v>
      </c>
      <c r="K33" s="52">
        <f>J33/H33</f>
        <v>5594.4239370852792</v>
      </c>
      <c r="L33" s="52">
        <v>19796</v>
      </c>
      <c r="M33" s="52">
        <v>39625800</v>
      </c>
      <c r="N33" s="52">
        <v>1107764117</v>
      </c>
      <c r="O33" s="52">
        <v>1107764117</v>
      </c>
      <c r="P33" s="74">
        <f>N33/D33</f>
        <v>0.90794377031429141</v>
      </c>
      <c r="Q33" s="63">
        <v>78623894</v>
      </c>
      <c r="R33" s="62">
        <v>2678109</v>
      </c>
      <c r="S33" s="62">
        <v>75945785</v>
      </c>
      <c r="T33" s="28">
        <f>S33/H33</f>
        <v>9332.2419513393961</v>
      </c>
      <c r="U33" s="27">
        <f>S33/O33</f>
        <v>6.8557722564324589E-2</v>
      </c>
    </row>
    <row r="34" spans="1:21" ht="10.5" customHeight="1">
      <c r="A34" s="2" t="s">
        <v>32</v>
      </c>
      <c r="B34" s="62">
        <v>2860</v>
      </c>
      <c r="C34" s="85">
        <v>10</v>
      </c>
      <c r="D34" s="62">
        <v>560466334.32999992</v>
      </c>
      <c r="E34" s="52">
        <f>D34/H34</f>
        <v>195284.43704878047</v>
      </c>
      <c r="F34" s="52">
        <v>17892376</v>
      </c>
      <c r="G34" s="52">
        <v>40500375</v>
      </c>
      <c r="H34" s="52">
        <v>2870</v>
      </c>
      <c r="I34" s="74">
        <v>6.8563510833990302E-2</v>
      </c>
      <c r="J34" s="52">
        <v>16083241</v>
      </c>
      <c r="K34" s="52">
        <f>J34/H34</f>
        <v>5603.9167247386758</v>
      </c>
      <c r="L34" s="52">
        <v>6968</v>
      </c>
      <c r="M34" s="52">
        <v>14020000</v>
      </c>
      <c r="N34" s="52">
        <v>507755094.32999998</v>
      </c>
      <c r="O34" s="52">
        <v>507755094</v>
      </c>
      <c r="P34" s="74">
        <f>N34/D34</f>
        <v>0.90595110398020118</v>
      </c>
      <c r="Q34" s="63">
        <v>36814052</v>
      </c>
      <c r="R34" s="62">
        <v>1615100</v>
      </c>
      <c r="S34" s="62">
        <v>35198952</v>
      </c>
      <c r="T34" s="28">
        <f>S34/H34</f>
        <v>12264.443205574913</v>
      </c>
      <c r="U34" s="27">
        <f>S34/O34</f>
        <v>6.9322695953100574E-2</v>
      </c>
    </row>
    <row r="35" spans="1:21" ht="10.5" customHeight="1">
      <c r="A35" s="8" t="s">
        <v>4</v>
      </c>
      <c r="B35" s="62">
        <v>4115</v>
      </c>
      <c r="C35" s="85">
        <v>30</v>
      </c>
      <c r="D35" s="62">
        <v>1938715491</v>
      </c>
      <c r="E35" s="52">
        <f>D35/H35</f>
        <v>467723.88202653802</v>
      </c>
      <c r="F35" s="52">
        <v>107098290</v>
      </c>
      <c r="G35" s="52">
        <v>122162875</v>
      </c>
      <c r="H35" s="52">
        <v>4145</v>
      </c>
      <c r="I35" s="74">
        <v>5.1668474128367177E-2</v>
      </c>
      <c r="J35" s="52">
        <v>23289704</v>
      </c>
      <c r="K35" s="52">
        <f>J35/H35</f>
        <v>5618.7464414957776</v>
      </c>
      <c r="L35" s="52">
        <v>10314</v>
      </c>
      <c r="M35" s="52">
        <v>20743760</v>
      </c>
      <c r="N35" s="52">
        <v>1879617442</v>
      </c>
      <c r="O35" s="52">
        <v>1879617442</v>
      </c>
      <c r="P35" s="79">
        <f>N35/D35</f>
        <v>0.96951690473700347</v>
      </c>
      <c r="Q35" s="63">
        <v>142006601</v>
      </c>
      <c r="R35" s="62">
        <v>15117563</v>
      </c>
      <c r="S35" s="62">
        <v>126889038</v>
      </c>
      <c r="T35" s="28">
        <f>S35/H35</f>
        <v>30612.554402895053</v>
      </c>
      <c r="U35" s="27">
        <f>S35/O35</f>
        <v>6.7507906217865371E-2</v>
      </c>
    </row>
    <row r="36" spans="1:21" ht="10.5" customHeight="1" thickBot="1">
      <c r="A36" s="24" t="s">
        <v>1</v>
      </c>
      <c r="B36" s="30">
        <f>SUM(B13:B35)</f>
        <v>1700598</v>
      </c>
      <c r="C36" s="30">
        <f t="shared" ref="C36:S36" si="0">SUM(C13:C35)</f>
        <v>676155</v>
      </c>
      <c r="D36" s="30">
        <f t="shared" si="0"/>
        <v>69696674658.850006</v>
      </c>
      <c r="E36" s="81">
        <f>D36/H36</f>
        <v>29324.323839645938</v>
      </c>
      <c r="F36" s="30">
        <f t="shared" si="0"/>
        <v>858730978.5</v>
      </c>
      <c r="G36" s="30">
        <f t="shared" si="0"/>
        <v>9672819156.9400005</v>
      </c>
      <c r="H36" s="30">
        <f t="shared" si="0"/>
        <v>2376753</v>
      </c>
      <c r="I36" s="75">
        <v>0.60551516811352357</v>
      </c>
      <c r="J36" s="30">
        <f t="shared" si="0"/>
        <v>10135456109.93</v>
      </c>
      <c r="K36" s="30">
        <f>J36/H36</f>
        <v>4264.4128817466517</v>
      </c>
      <c r="L36" s="30">
        <f t="shared" si="0"/>
        <v>4549621</v>
      </c>
      <c r="M36" s="30">
        <f t="shared" si="0"/>
        <v>11262503872.049999</v>
      </c>
      <c r="N36" s="30">
        <f t="shared" si="0"/>
        <v>39484626498.43</v>
      </c>
      <c r="O36" s="30">
        <f t="shared" si="0"/>
        <v>39478201324</v>
      </c>
      <c r="P36" s="75">
        <f t="shared" ref="P13:P36" si="1">N36/D36</f>
        <v>0.56652095227926758</v>
      </c>
      <c r="Q36" s="30">
        <f t="shared" si="0"/>
        <v>2802880309</v>
      </c>
      <c r="R36" s="30">
        <f t="shared" si="0"/>
        <v>236977261.72</v>
      </c>
      <c r="S36" s="30">
        <f t="shared" si="0"/>
        <v>2565903047.2799997</v>
      </c>
      <c r="T36" s="31">
        <f t="shared" ref="T14:T36" si="2">S36/H36</f>
        <v>1079.5833842557472</v>
      </c>
      <c r="U36" s="32">
        <f>S36/SUM(O14:O35)</f>
        <v>5.9785670028288974E-2</v>
      </c>
    </row>
    <row r="37" spans="1:21" ht="11.25" customHeight="1" thickBot="1">
      <c r="A37" s="42" t="s">
        <v>119</v>
      </c>
      <c r="B37" s="84"/>
      <c r="C37" s="84"/>
      <c r="D37" s="47"/>
      <c r="E37" s="47"/>
      <c r="F37" s="47"/>
      <c r="G37" s="47"/>
      <c r="H37" s="47"/>
      <c r="I37" s="47"/>
      <c r="J37" s="48" t="s">
        <v>16</v>
      </c>
      <c r="K37" s="48"/>
      <c r="L37" s="48"/>
      <c r="M37" s="49"/>
      <c r="N37" s="49"/>
      <c r="O37" s="50"/>
      <c r="P37" s="50"/>
      <c r="Q37" s="47"/>
      <c r="R37" s="51"/>
      <c r="S37" s="51"/>
      <c r="T37" s="42"/>
      <c r="U37" s="42"/>
    </row>
    <row r="38" spans="1:21" ht="10.5" customHeight="1">
      <c r="A38" s="2" t="s">
        <v>5</v>
      </c>
      <c r="B38" s="93">
        <v>328</v>
      </c>
      <c r="C38" s="90">
        <v>36497</v>
      </c>
      <c r="D38" s="95">
        <v>-999161076</v>
      </c>
      <c r="E38" s="64">
        <f>D38/H38</f>
        <v>-27132.683665987781</v>
      </c>
      <c r="F38" s="36">
        <v>529361156</v>
      </c>
      <c r="G38" s="36">
        <v>70955786</v>
      </c>
      <c r="H38" s="36">
        <v>36825</v>
      </c>
      <c r="I38" s="73">
        <v>0.61993905826501239</v>
      </c>
      <c r="J38" s="33">
        <v>106445651</v>
      </c>
      <c r="K38" s="52">
        <f>J38/H38</f>
        <v>2890.581154107264</v>
      </c>
      <c r="L38" s="36">
        <v>54910</v>
      </c>
      <c r="M38" s="36">
        <v>91795018</v>
      </c>
      <c r="N38" s="64">
        <v>-738996375</v>
      </c>
      <c r="O38" s="64">
        <v>-738843588</v>
      </c>
      <c r="P38" s="78">
        <f>N38/D38</f>
        <v>0.73961685733242077</v>
      </c>
      <c r="Q38" s="36">
        <v>612457</v>
      </c>
      <c r="R38" s="36">
        <v>81327</v>
      </c>
      <c r="S38" s="36">
        <v>531130</v>
      </c>
      <c r="T38" s="65">
        <f>S38/H38</f>
        <v>14.423082145281738</v>
      </c>
      <c r="U38" s="37">
        <f>S38/D38</f>
        <v>-5.3157595182380787E-4</v>
      </c>
    </row>
    <row r="39" spans="1:21" ht="10.5" customHeight="1">
      <c r="A39" s="12" t="s">
        <v>128</v>
      </c>
      <c r="B39" s="36">
        <v>27339</v>
      </c>
      <c r="C39" s="90">
        <v>135582</v>
      </c>
      <c r="D39" s="36">
        <v>365706898.84999996</v>
      </c>
      <c r="E39" s="36">
        <f>D39/H39</f>
        <v>2244.688522965118</v>
      </c>
      <c r="F39" s="36">
        <v>14911856</v>
      </c>
      <c r="G39" s="36">
        <v>60976521</v>
      </c>
      <c r="H39" s="36">
        <v>162921</v>
      </c>
      <c r="I39" s="74">
        <v>0.8050092892718792</v>
      </c>
      <c r="J39" s="52">
        <v>486525010.93000001</v>
      </c>
      <c r="K39" s="52">
        <f>J39/H39</f>
        <v>2986.2633480643995</v>
      </c>
      <c r="L39" s="36">
        <v>118509</v>
      </c>
      <c r="M39" s="36">
        <v>300517759</v>
      </c>
      <c r="N39" s="64">
        <v>-467400536.07999998</v>
      </c>
      <c r="O39" s="64">
        <v>-467330841</v>
      </c>
      <c r="P39" s="78">
        <f>N39/D39</f>
        <v>-1.2780741559696722</v>
      </c>
      <c r="Q39" s="36">
        <v>1382867</v>
      </c>
      <c r="R39" s="36">
        <v>57630</v>
      </c>
      <c r="S39" s="36">
        <v>1325237</v>
      </c>
      <c r="T39" s="38">
        <f>S39/H39</f>
        <v>8.1342307007690842</v>
      </c>
      <c r="U39" s="37">
        <f>S39/D39</f>
        <v>3.6237681163995908E-3</v>
      </c>
    </row>
    <row r="40" spans="1:21" ht="10.5" customHeight="1">
      <c r="A40" s="12" t="s">
        <v>129</v>
      </c>
      <c r="B40" s="36">
        <v>159146</v>
      </c>
      <c r="C40" s="90">
        <v>170100</v>
      </c>
      <c r="D40" s="36">
        <v>2356210615.1099997</v>
      </c>
      <c r="E40" s="36">
        <f>D40/H40</f>
        <v>7156.3834188114652</v>
      </c>
      <c r="F40" s="36">
        <v>21584849</v>
      </c>
      <c r="G40" s="36">
        <v>371744902.20999998</v>
      </c>
      <c r="H40" s="36">
        <v>329246</v>
      </c>
      <c r="I40" s="74">
        <v>0.84777464498603117</v>
      </c>
      <c r="J40" s="52">
        <v>1190314633</v>
      </c>
      <c r="K40" s="52">
        <f>J40/H40</f>
        <v>3615.2743936145012</v>
      </c>
      <c r="L40" s="36">
        <v>417767</v>
      </c>
      <c r="M40" s="36">
        <v>1049490819.05</v>
      </c>
      <c r="N40" s="64">
        <v>-233754890.15000001</v>
      </c>
      <c r="O40" s="64">
        <v>-233717688</v>
      </c>
      <c r="P40" s="78">
        <f>N40/D40</f>
        <v>-9.9207977695613236E-2</v>
      </c>
      <c r="Q40" s="36">
        <v>28196828</v>
      </c>
      <c r="R40" s="36">
        <v>2080344</v>
      </c>
      <c r="S40" s="36">
        <v>26116484</v>
      </c>
      <c r="T40" s="38">
        <f>S40/H40</f>
        <v>79.322099585112653</v>
      </c>
      <c r="U40" s="37">
        <f>S40/D40</f>
        <v>1.1084104210599506E-2</v>
      </c>
    </row>
    <row r="41" spans="1:21" ht="10.5" customHeight="1">
      <c r="A41" s="12" t="s">
        <v>64</v>
      </c>
      <c r="B41" s="36">
        <v>159368</v>
      </c>
      <c r="C41" s="90">
        <v>142374</v>
      </c>
      <c r="D41" s="36">
        <v>3778538634.8800001</v>
      </c>
      <c r="E41" s="36">
        <f>D41/H41</f>
        <v>12522.415291474174</v>
      </c>
      <c r="F41" s="36">
        <v>13367278.5</v>
      </c>
      <c r="G41" s="36">
        <v>630353870.10000002</v>
      </c>
      <c r="H41" s="36">
        <v>301742</v>
      </c>
      <c r="I41" s="74">
        <v>0.84325989022658931</v>
      </c>
      <c r="J41" s="52">
        <v>1196126189</v>
      </c>
      <c r="K41" s="52">
        <f>J41/H41</f>
        <v>3964.0692677850616</v>
      </c>
      <c r="L41" s="36">
        <v>550592</v>
      </c>
      <c r="M41" s="36">
        <v>1379847463</v>
      </c>
      <c r="N41" s="36">
        <v>585578391.27999997</v>
      </c>
      <c r="O41" s="36">
        <v>585603122</v>
      </c>
      <c r="P41" s="78">
        <f>N41/D41</f>
        <v>0.15497483230010614</v>
      </c>
      <c r="Q41" s="36">
        <v>67722687</v>
      </c>
      <c r="R41" s="36">
        <v>12219905</v>
      </c>
      <c r="S41" s="36">
        <v>55502782</v>
      </c>
      <c r="T41" s="38">
        <f>S41/H41</f>
        <v>183.94118816737478</v>
      </c>
      <c r="U41" s="37">
        <f>S41/D41</f>
        <v>1.4688954477704493E-2</v>
      </c>
    </row>
    <row r="42" spans="1:21" ht="10.5" customHeight="1">
      <c r="A42" s="12" t="s">
        <v>63</v>
      </c>
      <c r="B42" s="36">
        <v>183594</v>
      </c>
      <c r="C42" s="90">
        <v>85751</v>
      </c>
      <c r="D42" s="36">
        <v>4691732695.4900007</v>
      </c>
      <c r="E42" s="36">
        <f>D42/H42</f>
        <v>17419.045074124268</v>
      </c>
      <c r="F42" s="36">
        <v>12704233</v>
      </c>
      <c r="G42" s="36">
        <v>545412579.75999999</v>
      </c>
      <c r="H42" s="36">
        <v>269345</v>
      </c>
      <c r="I42" s="74">
        <v>0.82984157695933747</v>
      </c>
      <c r="J42" s="52">
        <v>1109014598</v>
      </c>
      <c r="K42" s="52">
        <f>J42/H42</f>
        <v>4117.4501030277152</v>
      </c>
      <c r="L42" s="36">
        <v>543707</v>
      </c>
      <c r="M42" s="36">
        <v>1361688196</v>
      </c>
      <c r="N42" s="36">
        <v>1688321554.73</v>
      </c>
      <c r="O42" s="36">
        <v>1688161558</v>
      </c>
      <c r="P42" s="78">
        <f>N42/D42</f>
        <v>0.35985032914448106</v>
      </c>
      <c r="Q42" s="36">
        <v>119017377</v>
      </c>
      <c r="R42" s="36">
        <v>27518837</v>
      </c>
      <c r="S42" s="36">
        <v>91498540</v>
      </c>
      <c r="T42" s="38">
        <f>S42/H42</f>
        <v>339.70758692383373</v>
      </c>
      <c r="U42" s="37">
        <f>S42/D42</f>
        <v>1.9502078643132071E-2</v>
      </c>
    </row>
    <row r="43" spans="1:21" ht="10.5" customHeight="1">
      <c r="A43" s="12" t="s">
        <v>62</v>
      </c>
      <c r="B43" s="36">
        <v>195740</v>
      </c>
      <c r="C43" s="90">
        <v>36526</v>
      </c>
      <c r="D43" s="36">
        <v>5209913519.6799994</v>
      </c>
      <c r="E43" s="36">
        <f>D43/H43</f>
        <v>22430.805712760368</v>
      </c>
      <c r="F43" s="36">
        <v>12684656</v>
      </c>
      <c r="G43" s="36">
        <v>475297469.68000001</v>
      </c>
      <c r="H43" s="36">
        <v>232266</v>
      </c>
      <c r="I43" s="74">
        <v>0.80400294925005278</v>
      </c>
      <c r="J43" s="52">
        <v>975133436</v>
      </c>
      <c r="K43" s="52">
        <f>J43/H43</f>
        <v>4198.347739230021</v>
      </c>
      <c r="L43" s="36">
        <v>487270</v>
      </c>
      <c r="M43" s="36">
        <v>1219939976</v>
      </c>
      <c r="N43" s="36">
        <v>2552227294.0000005</v>
      </c>
      <c r="O43" s="36">
        <v>2551803459</v>
      </c>
      <c r="P43" s="78">
        <f>N43/D43</f>
        <v>0.48987901322338306</v>
      </c>
      <c r="Q43" s="36">
        <v>166747976</v>
      </c>
      <c r="R43" s="36">
        <v>31868446</v>
      </c>
      <c r="S43" s="36">
        <v>134879530</v>
      </c>
      <c r="T43" s="38">
        <f>S43/H43</f>
        <v>580.71146874704004</v>
      </c>
      <c r="U43" s="37">
        <f>S43/D43</f>
        <v>2.5889015142094816E-2</v>
      </c>
    </row>
    <row r="44" spans="1:21" ht="10.5" customHeight="1">
      <c r="A44" s="12" t="s">
        <v>61</v>
      </c>
      <c r="B44" s="36">
        <v>179760</v>
      </c>
      <c r="C44" s="90">
        <v>18614</v>
      </c>
      <c r="D44" s="36">
        <v>5442099658.3299999</v>
      </c>
      <c r="E44" s="36">
        <f>D44/H44</f>
        <v>27433.532914242795</v>
      </c>
      <c r="F44" s="36">
        <v>11528117</v>
      </c>
      <c r="G44" s="36">
        <v>471877500.93000001</v>
      </c>
      <c r="H44" s="36">
        <v>198374</v>
      </c>
      <c r="I44" s="74">
        <v>0.76512220803715036</v>
      </c>
      <c r="J44" s="52">
        <v>845917974</v>
      </c>
      <c r="K44" s="52">
        <f>J44/H44</f>
        <v>4264.2582898968612</v>
      </c>
      <c r="L44" s="36">
        <v>423556</v>
      </c>
      <c r="M44" s="36">
        <v>1060527310</v>
      </c>
      <c r="N44" s="36">
        <v>3075304990.3999996</v>
      </c>
      <c r="O44" s="36">
        <v>3074798245</v>
      </c>
      <c r="P44" s="78">
        <f>N44/D44</f>
        <v>0.56509530943498176</v>
      </c>
      <c r="Q44" s="36">
        <v>198762922</v>
      </c>
      <c r="R44" s="36">
        <v>28788988.34</v>
      </c>
      <c r="S44" s="36">
        <v>169973933.66</v>
      </c>
      <c r="T44" s="38">
        <f>S44/H44</f>
        <v>856.83574288969317</v>
      </c>
      <c r="U44" s="37">
        <f>S44/D44</f>
        <v>3.1233153439192873E-2</v>
      </c>
    </row>
    <row r="45" spans="1:21" ht="10.5" customHeight="1">
      <c r="A45" s="12" t="s">
        <v>60</v>
      </c>
      <c r="B45" s="36">
        <v>266861</v>
      </c>
      <c r="C45" s="90">
        <v>18967</v>
      </c>
      <c r="D45" s="36">
        <v>9873085486.2000008</v>
      </c>
      <c r="E45" s="36">
        <f>D45/H45</f>
        <v>34542.051465216849</v>
      </c>
      <c r="F45" s="36">
        <v>21959519</v>
      </c>
      <c r="G45" s="36">
        <v>917714347.36000001</v>
      </c>
      <c r="H45" s="36">
        <v>285828</v>
      </c>
      <c r="I45" s="74">
        <v>0.68982094890563794</v>
      </c>
      <c r="J45" s="52">
        <v>1258959894</v>
      </c>
      <c r="K45" s="52">
        <f>J45/H45</f>
        <v>4404.6065955749609</v>
      </c>
      <c r="L45" s="36">
        <v>619167</v>
      </c>
      <c r="M45" s="36">
        <v>1550623300</v>
      </c>
      <c r="N45" s="36">
        <v>6167747463.8399992</v>
      </c>
      <c r="O45" s="36">
        <v>6166593577</v>
      </c>
      <c r="P45" s="78">
        <f>N45/D45</f>
        <v>0.62470313585969672</v>
      </c>
      <c r="Q45" s="36">
        <v>401661142</v>
      </c>
      <c r="R45" s="36">
        <v>38225513</v>
      </c>
      <c r="S45" s="36">
        <v>363435629</v>
      </c>
      <c r="T45" s="38">
        <f>S45/H45</f>
        <v>1271.5186370824413</v>
      </c>
      <c r="U45" s="37">
        <f>S45/D45</f>
        <v>3.6810744676321124E-2</v>
      </c>
    </row>
    <row r="46" spans="1:21" ht="10.5" customHeight="1">
      <c r="A46" s="12" t="s">
        <v>59</v>
      </c>
      <c r="B46" s="36">
        <v>160836</v>
      </c>
      <c r="C46" s="90">
        <v>11027</v>
      </c>
      <c r="D46" s="36">
        <v>7669132324.6400003</v>
      </c>
      <c r="E46" s="36">
        <f>D46/H46</f>
        <v>44623.521785608304</v>
      </c>
      <c r="F46" s="36">
        <v>17806996</v>
      </c>
      <c r="G46" s="36">
        <v>903489513.13</v>
      </c>
      <c r="H46" s="36">
        <v>171863</v>
      </c>
      <c r="I46" s="74">
        <v>0.58013806140188018</v>
      </c>
      <c r="J46" s="52">
        <v>814290819</v>
      </c>
      <c r="K46" s="52">
        <f>J46/H46</f>
        <v>4738.0228379581413</v>
      </c>
      <c r="L46" s="36">
        <v>386519</v>
      </c>
      <c r="M46" s="36">
        <v>968351758</v>
      </c>
      <c r="N46" s="36">
        <v>5000807230.5099993</v>
      </c>
      <c r="O46" s="36">
        <v>4999971022</v>
      </c>
      <c r="P46" s="78">
        <f>N46/D46</f>
        <v>0.65206949349967624</v>
      </c>
      <c r="Q46" s="36">
        <v>329308764</v>
      </c>
      <c r="R46" s="36">
        <v>21383355.75</v>
      </c>
      <c r="S46" s="36">
        <v>307925408.25</v>
      </c>
      <c r="T46" s="38">
        <f>S46/H46</f>
        <v>1791.6911042516424</v>
      </c>
      <c r="U46" s="37">
        <f>S46/D46</f>
        <v>4.0151270732501597E-2</v>
      </c>
    </row>
    <row r="47" spans="1:21" ht="10.5" customHeight="1">
      <c r="A47" s="12" t="s">
        <v>58</v>
      </c>
      <c r="B47" s="36">
        <v>109563</v>
      </c>
      <c r="C47" s="90">
        <v>7419</v>
      </c>
      <c r="D47" s="36">
        <v>6402967988.6800003</v>
      </c>
      <c r="E47" s="36">
        <f>D47/H47</f>
        <v>54734.642839753127</v>
      </c>
      <c r="F47" s="36">
        <v>20809470</v>
      </c>
      <c r="G47" s="36">
        <v>900895186</v>
      </c>
      <c r="H47" s="36">
        <v>116982</v>
      </c>
      <c r="I47" s="74">
        <v>0.50475491888160162</v>
      </c>
      <c r="J47" s="52">
        <v>600289235</v>
      </c>
      <c r="K47" s="52">
        <f>J47/H47</f>
        <v>5131.4666786343196</v>
      </c>
      <c r="L47" s="36">
        <v>275846</v>
      </c>
      <c r="M47" s="36">
        <v>689668337</v>
      </c>
      <c r="N47" s="36">
        <v>4232924700.6799998</v>
      </c>
      <c r="O47" s="36">
        <v>4232009371</v>
      </c>
      <c r="P47" s="78">
        <f>N47/D47</f>
        <v>0.66108790613407953</v>
      </c>
      <c r="Q47" s="36">
        <v>280370037</v>
      </c>
      <c r="R47" s="36">
        <v>15434711.23</v>
      </c>
      <c r="S47" s="36">
        <v>264935325.77000001</v>
      </c>
      <c r="T47" s="38">
        <f>S47/H47</f>
        <v>2264.7529172864201</v>
      </c>
      <c r="U47" s="37">
        <f>S47/D47</f>
        <v>4.1376956161328173E-2</v>
      </c>
    </row>
    <row r="48" spans="1:21" ht="10.5" customHeight="1">
      <c r="A48" s="12" t="s">
        <v>57</v>
      </c>
      <c r="B48" s="36">
        <v>79496</v>
      </c>
      <c r="C48" s="90">
        <v>4630</v>
      </c>
      <c r="D48" s="36">
        <v>5445788857.7200003</v>
      </c>
      <c r="E48" s="36">
        <f>D48/H48</f>
        <v>64733.719156027866</v>
      </c>
      <c r="F48" s="36">
        <v>16175237</v>
      </c>
      <c r="G48" s="36">
        <v>830977679.05000007</v>
      </c>
      <c r="H48" s="36">
        <v>84126</v>
      </c>
      <c r="I48" s="74">
        <v>0.44557554699872354</v>
      </c>
      <c r="J48" s="52">
        <v>459273071</v>
      </c>
      <c r="K48" s="52">
        <f>J48/H48</f>
        <v>5459.3475382164852</v>
      </c>
      <c r="L48" s="36">
        <v>207272</v>
      </c>
      <c r="M48" s="36">
        <v>509814953</v>
      </c>
      <c r="N48" s="36">
        <v>3661898391.6700001</v>
      </c>
      <c r="O48" s="36">
        <v>3661149458</v>
      </c>
      <c r="P48" s="78">
        <f>N48/D48</f>
        <v>0.67242753756030393</v>
      </c>
      <c r="Q48" s="36">
        <v>243772053</v>
      </c>
      <c r="R48" s="36">
        <v>12340586</v>
      </c>
      <c r="S48" s="36">
        <v>231431467</v>
      </c>
      <c r="T48" s="38">
        <f>S48/H48</f>
        <v>2751.0099969093976</v>
      </c>
      <c r="U48" s="37">
        <f>S48/D48</f>
        <v>4.249732647491844E-2</v>
      </c>
    </row>
    <row r="49" spans="1:21" ht="10.5" customHeight="1">
      <c r="A49" s="12" t="s">
        <v>56</v>
      </c>
      <c r="B49" s="36">
        <v>57077</v>
      </c>
      <c r="C49" s="90">
        <v>3108</v>
      </c>
      <c r="D49" s="36">
        <v>4495670872.0900002</v>
      </c>
      <c r="E49" s="36">
        <f>D49/H49</f>
        <v>74697.530482512258</v>
      </c>
      <c r="F49" s="36">
        <v>14956591</v>
      </c>
      <c r="G49" s="36">
        <v>743929738</v>
      </c>
      <c r="H49" s="36">
        <v>60185</v>
      </c>
      <c r="I49" s="74">
        <v>0.38038325896525138</v>
      </c>
      <c r="J49" s="52">
        <v>341822420</v>
      </c>
      <c r="K49" s="52">
        <f>J49/H49</f>
        <v>5679.5284539337044</v>
      </c>
      <c r="L49" s="36">
        <v>150230</v>
      </c>
      <c r="M49" s="36">
        <v>371288510</v>
      </c>
      <c r="N49" s="36">
        <v>3053586795.0900002</v>
      </c>
      <c r="O49" s="36">
        <v>3052956405</v>
      </c>
      <c r="P49" s="78">
        <f>N49/D49</f>
        <v>0.67922828026563542</v>
      </c>
      <c r="Q49" s="36">
        <v>204834959</v>
      </c>
      <c r="R49" s="36">
        <v>9415269</v>
      </c>
      <c r="S49" s="36">
        <v>195419690</v>
      </c>
      <c r="T49" s="38">
        <f>S49/H49</f>
        <v>3246.9833014870815</v>
      </c>
      <c r="U49" s="37">
        <f>S49/D49</f>
        <v>4.3468415629178608E-2</v>
      </c>
    </row>
    <row r="50" spans="1:21" ht="10.5" customHeight="1">
      <c r="A50" s="12" t="s">
        <v>55</v>
      </c>
      <c r="B50" s="36">
        <v>39381</v>
      </c>
      <c r="C50" s="90">
        <v>2096</v>
      </c>
      <c r="D50" s="36">
        <v>3511793798.3000002</v>
      </c>
      <c r="E50" s="36">
        <f>D50/H50</f>
        <v>84668.461998215877</v>
      </c>
      <c r="F50" s="36">
        <v>11330473</v>
      </c>
      <c r="G50" s="36">
        <v>652817576.64999998</v>
      </c>
      <c r="H50" s="36">
        <v>41477</v>
      </c>
      <c r="I50" s="74">
        <v>0.31279552944547928</v>
      </c>
      <c r="J50" s="52">
        <v>242373676</v>
      </c>
      <c r="K50" s="52">
        <f>J50/H50</f>
        <v>5843.5681462015091</v>
      </c>
      <c r="L50" s="36">
        <v>104041</v>
      </c>
      <c r="M50" s="36">
        <v>256124459</v>
      </c>
      <c r="N50" s="36">
        <v>2371808559.6500001</v>
      </c>
      <c r="O50" s="36">
        <v>2371582659</v>
      </c>
      <c r="P50" s="78">
        <f>N50/D50</f>
        <v>0.6753837770310297</v>
      </c>
      <c r="Q50" s="36">
        <v>159921553</v>
      </c>
      <c r="R50" s="36">
        <v>6775775.4000000004</v>
      </c>
      <c r="S50" s="36">
        <v>153145777.59999999</v>
      </c>
      <c r="T50" s="38">
        <f>S50/H50</f>
        <v>3692.3060394917666</v>
      </c>
      <c r="U50" s="37">
        <f>S50/D50</f>
        <v>4.3608989136587478E-2</v>
      </c>
    </row>
    <row r="51" spans="1:21" ht="10.5" customHeight="1">
      <c r="A51" s="12" t="s">
        <v>54</v>
      </c>
      <c r="B51" s="36">
        <v>25966</v>
      </c>
      <c r="C51" s="90">
        <v>1455</v>
      </c>
      <c r="D51" s="36">
        <v>2594939913.8400002</v>
      </c>
      <c r="E51" s="36">
        <f>D51/H51</f>
        <v>94633.307094562566</v>
      </c>
      <c r="F51" s="36">
        <v>10854836</v>
      </c>
      <c r="G51" s="36">
        <v>531537815</v>
      </c>
      <c r="H51" s="36">
        <v>27421</v>
      </c>
      <c r="I51" s="74">
        <v>0.25146268547218603</v>
      </c>
      <c r="J51" s="52">
        <v>163008818</v>
      </c>
      <c r="K51" s="52">
        <f>J51/H51</f>
        <v>5944.6707997520152</v>
      </c>
      <c r="L51" s="36">
        <v>68395</v>
      </c>
      <c r="M51" s="36">
        <v>168715133</v>
      </c>
      <c r="N51" s="36">
        <v>1742532983.8400002</v>
      </c>
      <c r="O51" s="36">
        <v>1742295732</v>
      </c>
      <c r="P51" s="78">
        <f>N51/D51</f>
        <v>0.67151188146834373</v>
      </c>
      <c r="Q51" s="36">
        <v>118057337</v>
      </c>
      <c r="R51" s="36">
        <v>4813088</v>
      </c>
      <c r="S51" s="36">
        <v>113244249</v>
      </c>
      <c r="T51" s="38">
        <f>S51/H51</f>
        <v>4129.8365850990122</v>
      </c>
      <c r="U51" s="37">
        <f>S51/D51</f>
        <v>4.3640412787986603E-2</v>
      </c>
    </row>
    <row r="52" spans="1:21" ht="10.5" customHeight="1">
      <c r="A52" s="12" t="s">
        <v>53</v>
      </c>
      <c r="B52" s="36">
        <v>42764</v>
      </c>
      <c r="C52" s="90">
        <v>1827</v>
      </c>
      <c r="D52" s="36">
        <v>5222276326.71</v>
      </c>
      <c r="E52" s="36">
        <f>D52/H52</f>
        <v>117115.03053777668</v>
      </c>
      <c r="F52" s="36">
        <v>45317036</v>
      </c>
      <c r="G52" s="36">
        <v>1123576168.0699999</v>
      </c>
      <c r="H52" s="36">
        <v>44591</v>
      </c>
      <c r="I52" s="74">
        <v>0.15465801886792452</v>
      </c>
      <c r="J52" s="52">
        <v>266363231</v>
      </c>
      <c r="K52" s="52">
        <f>J52/H52</f>
        <v>5973.4751631495146</v>
      </c>
      <c r="L52" s="36">
        <v>108692</v>
      </c>
      <c r="M52" s="36">
        <v>217723461</v>
      </c>
      <c r="N52" s="36">
        <v>3659930502.6399999</v>
      </c>
      <c r="O52" s="36">
        <v>3659156298</v>
      </c>
      <c r="P52" s="78">
        <f>N52/D52</f>
        <v>0.70083049491671234</v>
      </c>
      <c r="Q52" s="36">
        <v>251432904</v>
      </c>
      <c r="R52" s="36">
        <v>7368127</v>
      </c>
      <c r="S52" s="36">
        <v>244064777</v>
      </c>
      <c r="T52" s="38">
        <f>S52/H52</f>
        <v>5473.4089165975192</v>
      </c>
      <c r="U52" s="37">
        <f>S52/D52</f>
        <v>4.6735324163468615E-2</v>
      </c>
    </row>
    <row r="53" spans="1:21" ht="10.5" customHeight="1">
      <c r="A53" s="12" t="s">
        <v>52</v>
      </c>
      <c r="B53" s="36">
        <v>7797</v>
      </c>
      <c r="C53" s="90">
        <v>134</v>
      </c>
      <c r="D53" s="36">
        <v>1345876637.3299999</v>
      </c>
      <c r="E53" s="36">
        <f>D53/H53</f>
        <v>169698.22687302987</v>
      </c>
      <c r="F53" s="36">
        <v>19209297</v>
      </c>
      <c r="G53" s="36">
        <v>240321002</v>
      </c>
      <c r="H53" s="36">
        <v>7931</v>
      </c>
      <c r="I53" s="74">
        <v>7.7137799564270151E-2</v>
      </c>
      <c r="J53" s="52">
        <v>47015650</v>
      </c>
      <c r="K53" s="52">
        <f>J53/H53</f>
        <v>5928.0859916782247</v>
      </c>
      <c r="L53" s="36">
        <v>19221</v>
      </c>
      <c r="M53" s="36">
        <v>38469560</v>
      </c>
      <c r="N53" s="36">
        <v>1039279722.3299999</v>
      </c>
      <c r="O53" s="36">
        <v>1039182816</v>
      </c>
      <c r="P53" s="78">
        <f>N53/D53</f>
        <v>0.77219538069385141</v>
      </c>
      <c r="Q53" s="36">
        <v>73870363</v>
      </c>
      <c r="R53" s="36">
        <v>2691019</v>
      </c>
      <c r="S53" s="36">
        <v>71179344</v>
      </c>
      <c r="T53" s="38">
        <f>S53/H53</f>
        <v>8974.8258731559708</v>
      </c>
      <c r="U53" s="37">
        <f>S53/D53</f>
        <v>5.2886974946833337E-2</v>
      </c>
    </row>
    <row r="54" spans="1:21" ht="10.5" customHeight="1">
      <c r="A54" s="12" t="s">
        <v>51</v>
      </c>
      <c r="B54" s="36">
        <v>4723</v>
      </c>
      <c r="C54" s="90">
        <v>40</v>
      </c>
      <c r="D54" s="36">
        <v>1309178819</v>
      </c>
      <c r="E54" s="36">
        <f>D54/H54</f>
        <v>274864.33319336554</v>
      </c>
      <c r="F54" s="36">
        <v>33919152</v>
      </c>
      <c r="G54" s="36">
        <v>151002721</v>
      </c>
      <c r="H54" s="36">
        <v>4763</v>
      </c>
      <c r="I54" s="74">
        <v>4.6977482764402452E-2</v>
      </c>
      <c r="J54" s="52">
        <v>27680354</v>
      </c>
      <c r="K54" s="52">
        <f>J54/H54</f>
        <v>5811.5376863321435</v>
      </c>
      <c r="L54" s="36">
        <v>11745</v>
      </c>
      <c r="M54" s="36">
        <v>23549860</v>
      </c>
      <c r="N54" s="36">
        <v>1140865036</v>
      </c>
      <c r="O54" s="36">
        <v>1140865036</v>
      </c>
      <c r="P54" s="78">
        <f>N54/D54</f>
        <v>0.87143560485605442</v>
      </c>
      <c r="Q54" s="36">
        <v>84198691</v>
      </c>
      <c r="R54" s="36">
        <v>6387211</v>
      </c>
      <c r="S54" s="36">
        <v>77811480</v>
      </c>
      <c r="T54" s="38">
        <f>S54/H54</f>
        <v>16336.653369724963</v>
      </c>
      <c r="U54" s="37">
        <f>S54/D54</f>
        <v>5.9435333715095802E-2</v>
      </c>
    </row>
    <row r="55" spans="1:21" ht="10.5" customHeight="1">
      <c r="A55" s="12" t="s">
        <v>50</v>
      </c>
      <c r="B55" s="36">
        <v>580</v>
      </c>
      <c r="C55" s="90">
        <v>8</v>
      </c>
      <c r="D55" s="36">
        <v>395582351</v>
      </c>
      <c r="E55" s="36">
        <f>D55/H55</f>
        <v>672759.10034013609</v>
      </c>
      <c r="F55" s="36">
        <v>13452772</v>
      </c>
      <c r="G55" s="36">
        <v>23031913</v>
      </c>
      <c r="H55" s="36">
        <v>588</v>
      </c>
      <c r="I55" s="74">
        <v>3.888374553630472E-2</v>
      </c>
      <c r="J55" s="52">
        <v>3314250</v>
      </c>
      <c r="K55" s="52">
        <f>J55/H55</f>
        <v>5636.4795918367345</v>
      </c>
      <c r="L55" s="36">
        <v>1463</v>
      </c>
      <c r="M55" s="36">
        <v>2928000</v>
      </c>
      <c r="N55" s="36">
        <v>379760960</v>
      </c>
      <c r="O55" s="36">
        <v>379760960</v>
      </c>
      <c r="P55" s="78">
        <f>N55/D55</f>
        <v>0.96000481073029464</v>
      </c>
      <c r="Q55" s="36">
        <v>28912117</v>
      </c>
      <c r="R55" s="36">
        <v>3958496</v>
      </c>
      <c r="S55" s="36">
        <v>24953621</v>
      </c>
      <c r="T55" s="38">
        <f>S55/H55</f>
        <v>42438.130952380954</v>
      </c>
      <c r="U55" s="37">
        <f>S55/D55</f>
        <v>6.308072374037739E-2</v>
      </c>
    </row>
    <row r="56" spans="1:21" ht="10.5" customHeight="1">
      <c r="A56" s="8" t="s">
        <v>130</v>
      </c>
      <c r="B56" s="36">
        <v>279</v>
      </c>
      <c r="C56" s="106">
        <v>0</v>
      </c>
      <c r="D56" s="36">
        <v>585340337</v>
      </c>
      <c r="E56" s="36">
        <f>D56/H56</f>
        <v>2097994.0394265233</v>
      </c>
      <c r="F56" s="36">
        <v>16797454</v>
      </c>
      <c r="G56" s="36">
        <v>26906868</v>
      </c>
      <c r="H56" s="36">
        <v>279</v>
      </c>
      <c r="I56" s="74">
        <v>4.8186528497409328E-2</v>
      </c>
      <c r="J56" s="52">
        <v>1587200</v>
      </c>
      <c r="K56" s="52">
        <f>J56/H56</f>
        <v>5688.8888888888887</v>
      </c>
      <c r="L56" s="36">
        <v>719</v>
      </c>
      <c r="M56" s="36">
        <v>1440000</v>
      </c>
      <c r="N56" s="36">
        <v>572203723</v>
      </c>
      <c r="O56" s="36">
        <v>572203723</v>
      </c>
      <c r="P56" s="78">
        <f>N56/D56</f>
        <v>0.97755730611813274</v>
      </c>
      <c r="Q56" s="36">
        <v>44097275</v>
      </c>
      <c r="R56" s="36">
        <v>5568633</v>
      </c>
      <c r="S56" s="36">
        <v>38528642</v>
      </c>
      <c r="T56" s="38">
        <f>S56/H56</f>
        <v>138095.49103942653</v>
      </c>
      <c r="U56" s="37">
        <f>S56/D56</f>
        <v>6.5822632688305571E-2</v>
      </c>
    </row>
    <row r="57" spans="1:21" ht="10.5" customHeight="1" thickBot="1">
      <c r="A57" s="96" t="s">
        <v>1</v>
      </c>
      <c r="B57" s="30">
        <f>SUM(B38:B56)</f>
        <v>1700598</v>
      </c>
      <c r="C57" s="30">
        <f>SUM(C38:C56)</f>
        <v>676155</v>
      </c>
      <c r="D57" s="30">
        <f>SUM(D38:D56)</f>
        <v>69696674658.850006</v>
      </c>
      <c r="E57" s="82">
        <f t="shared" ref="E57" si="3">D57/H57</f>
        <v>29324.323839645938</v>
      </c>
      <c r="F57" s="30">
        <f>SUM(F38:F56)</f>
        <v>858730978.5</v>
      </c>
      <c r="G57" s="30">
        <f>SUM(G38:G56)</f>
        <v>9672819156.9400005</v>
      </c>
      <c r="H57" s="30">
        <f>SUM(H38:H56)</f>
        <v>2376753</v>
      </c>
      <c r="I57" s="75">
        <v>0.60551516811352357</v>
      </c>
      <c r="J57" s="30">
        <f>SUM(J38:J56)</f>
        <v>10135456109.93</v>
      </c>
      <c r="K57" s="81">
        <f t="shared" ref="K57" si="4">J57/H57</f>
        <v>4264.4128817466517</v>
      </c>
      <c r="L57" s="30">
        <f>SUM(L38:L56)</f>
        <v>4549621</v>
      </c>
      <c r="M57" s="30">
        <f>SUM(M38:M56)</f>
        <v>11262503872.049999</v>
      </c>
      <c r="N57" s="30">
        <f>SUM(N38:N56)</f>
        <v>39484626498.43</v>
      </c>
      <c r="O57" s="30">
        <f>SUM(O38:O56)</f>
        <v>39478201324</v>
      </c>
      <c r="P57" s="80">
        <f t="shared" ref="P57" si="5">N57/D57</f>
        <v>0.56652095227926758</v>
      </c>
      <c r="Q57" s="30">
        <f>SUM(Q38:Q56)</f>
        <v>2802880309</v>
      </c>
      <c r="R57" s="30">
        <f>SUM(R38:R56)</f>
        <v>236977261.72</v>
      </c>
      <c r="S57" s="30">
        <f>SUM(S38:S56)</f>
        <v>2565903047.2799997</v>
      </c>
      <c r="T57" s="66">
        <f t="shared" ref="T57" si="6">S57/H57</f>
        <v>1079.5833842557472</v>
      </c>
      <c r="U57" s="34">
        <f t="shared" ref="U57" si="7">S57/D57</f>
        <v>3.6815286523202644E-2</v>
      </c>
    </row>
    <row r="58" spans="1:21" ht="10.5" customHeight="1">
      <c r="A58" s="97" t="s">
        <v>125</v>
      </c>
      <c r="B58" s="97"/>
      <c r="C58" s="97"/>
      <c r="D58" s="97"/>
      <c r="E58" s="97"/>
      <c r="F58" s="97"/>
      <c r="G58" s="97"/>
      <c r="H58" s="97"/>
      <c r="I58" s="98"/>
      <c r="J58" s="98"/>
      <c r="K58" s="98"/>
      <c r="L58" s="99"/>
      <c r="M58" s="99"/>
      <c r="N58" s="99"/>
      <c r="O58" s="99"/>
      <c r="P58" s="99"/>
      <c r="Q58" s="99"/>
      <c r="R58" s="100"/>
      <c r="S58" s="101"/>
      <c r="T58" s="102"/>
      <c r="U58" s="101"/>
    </row>
    <row r="59" spans="1:21" ht="10.5" customHeight="1">
      <c r="A59" s="103" t="s">
        <v>126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100"/>
      <c r="S59" s="101"/>
      <c r="T59" s="102"/>
      <c r="U59" s="101"/>
    </row>
    <row r="60" spans="1:21" ht="10.5" customHeight="1">
      <c r="A60" s="103" t="s">
        <v>127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100"/>
      <c r="S60" s="101"/>
      <c r="T60" s="102"/>
      <c r="U60" s="101"/>
    </row>
    <row r="61" spans="1:21" ht="10.5" customHeight="1">
      <c r="A61" s="103" t="s">
        <v>117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98"/>
      <c r="R61" s="98"/>
      <c r="S61" s="98"/>
      <c r="T61" s="98"/>
      <c r="U61" s="98"/>
    </row>
    <row r="62" spans="1:21" ht="10.5" customHeight="1">
      <c r="A62" s="97" t="s">
        <v>90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8"/>
      <c r="N62" s="98"/>
      <c r="O62" s="98"/>
      <c r="P62" s="98"/>
      <c r="Q62" s="98"/>
      <c r="R62" s="98"/>
      <c r="S62" s="98"/>
      <c r="T62" s="98"/>
      <c r="U62" s="98"/>
    </row>
    <row r="63" spans="1:21" ht="10.5" customHeight="1">
      <c r="A63" s="97" t="s">
        <v>91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8"/>
      <c r="O63" s="98"/>
      <c r="P63" s="98"/>
      <c r="Q63" s="98"/>
      <c r="R63" s="98"/>
      <c r="S63" s="98"/>
      <c r="T63" s="98"/>
      <c r="U63" s="98"/>
    </row>
    <row r="64" spans="1:21" ht="10.5" customHeight="1">
      <c r="A64" s="97" t="s">
        <v>131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8"/>
      <c r="O64" s="98"/>
      <c r="P64" s="98"/>
      <c r="Q64" s="98"/>
      <c r="R64" s="98"/>
      <c r="S64" s="98"/>
      <c r="T64" s="98"/>
      <c r="U64" s="98"/>
    </row>
    <row r="65" spans="1:21" ht="10.5" customHeight="1">
      <c r="A65" s="105" t="s">
        <v>116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8"/>
      <c r="O65" s="98"/>
      <c r="P65" s="98"/>
      <c r="Q65" s="98"/>
      <c r="R65" s="98"/>
      <c r="S65" s="98"/>
      <c r="T65" s="98"/>
      <c r="U65" s="98"/>
    </row>
    <row r="66" spans="1:21" ht="10.5" customHeight="1">
      <c r="A66" s="97" t="s">
        <v>93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8"/>
      <c r="O66" s="98"/>
      <c r="P66" s="98"/>
      <c r="Q66" s="98"/>
      <c r="R66" s="98"/>
      <c r="S66" s="98"/>
      <c r="T66" s="98"/>
      <c r="U66" s="98"/>
    </row>
    <row r="67" spans="1:21" ht="10.5" customHeight="1">
      <c r="A67" s="97" t="s">
        <v>94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8"/>
      <c r="O67" s="98"/>
      <c r="P67" s="98"/>
      <c r="Q67" s="98"/>
      <c r="R67" s="98"/>
      <c r="S67" s="98"/>
      <c r="T67" s="98"/>
      <c r="U67" s="98"/>
    </row>
    <row r="68" spans="1:21" ht="10.5" customHeight="1">
      <c r="A68" s="105" t="s">
        <v>69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8"/>
      <c r="O68" s="98"/>
      <c r="P68" s="98"/>
      <c r="Q68" s="98"/>
      <c r="R68" s="98"/>
      <c r="S68" s="98"/>
      <c r="T68" s="98"/>
      <c r="U68" s="98"/>
    </row>
    <row r="69" spans="1:21" ht="10.5" customHeight="1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</row>
    <row r="71" spans="1:21" ht="10.5" customHeight="1">
      <c r="B71" s="57"/>
      <c r="C71" s="57"/>
      <c r="D71" s="57"/>
      <c r="F71" s="57"/>
      <c r="G71" s="57"/>
      <c r="H71" s="57"/>
      <c r="J71" s="57"/>
      <c r="L71" s="57"/>
      <c r="M71" s="57"/>
      <c r="N71" s="57"/>
      <c r="O71" s="57"/>
      <c r="Q71" s="57"/>
      <c r="R71" s="57"/>
      <c r="S71" s="57"/>
    </row>
  </sheetData>
  <printOptions horizontalCentered="1"/>
  <pageMargins left="0" right="0" top="0.4" bottom="0" header="0" footer="0"/>
  <pageSetup scale="78" orientation="landscape" r:id="rId1"/>
  <headerFooter alignWithMargins="0"/>
  <ignoredErrors>
    <ignoredError sqref="E57 P36 K57 P57 E36 K36" formula="1"/>
    <ignoredError sqref="U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2013 Calculation All Std Ded</vt:lpstr>
      <vt:lpstr>' 2013 Calculation All Std Ded'!Print_Area</vt:lpstr>
    </vt:vector>
  </TitlesOfParts>
  <Company>NC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rvafc00</dc:creator>
  <cp:lastModifiedBy>afbryan</cp:lastModifiedBy>
  <cp:lastPrinted>2015-11-23T14:06:21Z</cp:lastPrinted>
  <dcterms:created xsi:type="dcterms:W3CDTF">2005-06-27T11:45:55Z</dcterms:created>
  <dcterms:modified xsi:type="dcterms:W3CDTF">2015-11-23T14:06:52Z</dcterms:modified>
</cp:coreProperties>
</file>