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tatistical Abstract of North Carolina Taxes\2015\Part V. Other Local Government Taxes and Revenues\"/>
    </mc:Choice>
  </mc:AlternateContent>
  <bookViews>
    <workbookView xWindow="135" yWindow="-45" windowWidth="14805" windowHeight="4230" tabRatio="426"/>
  </bookViews>
  <sheets>
    <sheet name="Valuation of Transportation Cos" sheetId="7" r:id="rId1"/>
  </sheets>
  <externalReferences>
    <externalReference r:id="rId2"/>
  </externalReferences>
  <definedNames>
    <definedName name="_xlnm.Print_Area" localSheetId="0">'Valuation of Transportation Cos'!$A$1:$P$75</definedName>
  </definedNames>
  <calcPr calcId="152511" calcOnSave="0"/>
</workbook>
</file>

<file path=xl/calcChain.xml><?xml version="1.0" encoding="utf-8"?>
<calcChain xmlns="http://schemas.openxmlformats.org/spreadsheetml/2006/main">
  <c r="P65" i="7" l="1"/>
  <c r="P62" i="7"/>
  <c r="P37" i="7"/>
  <c r="P33" i="7"/>
  <c r="P28" i="7"/>
  <c r="P25" i="7"/>
  <c r="P20" i="7"/>
  <c r="P15" i="7"/>
  <c r="H47" i="7"/>
  <c r="H39" i="7"/>
  <c r="H35" i="7"/>
  <c r="H32" i="7"/>
  <c r="J65" i="7"/>
  <c r="J63" i="7"/>
  <c r="J62" i="7"/>
  <c r="J61" i="7"/>
  <c r="J59" i="7"/>
  <c r="J58" i="7"/>
  <c r="J57" i="7"/>
  <c r="J56" i="7"/>
  <c r="B65" i="7"/>
  <c r="B63" i="7"/>
  <c r="B62" i="7"/>
  <c r="B61" i="7"/>
  <c r="B60" i="7"/>
  <c r="B59" i="7"/>
  <c r="B58" i="7"/>
  <c r="B57" i="7"/>
  <c r="B56" i="7"/>
  <c r="D65" i="7" l="1"/>
  <c r="H65" i="7" s="1"/>
  <c r="D63" i="7"/>
  <c r="H63" i="7" s="1"/>
  <c r="D62" i="7"/>
  <c r="H62" i="7" s="1"/>
  <c r="D61" i="7"/>
  <c r="H61" i="7" s="1"/>
  <c r="D60" i="7"/>
  <c r="H60" i="7" s="1"/>
  <c r="D59" i="7"/>
  <c r="H59" i="7" s="1"/>
  <c r="D58" i="7"/>
  <c r="H58" i="7" s="1"/>
  <c r="D57" i="7"/>
  <c r="H57" i="7" s="1"/>
  <c r="D56" i="7"/>
  <c r="H56" i="7" s="1"/>
  <c r="L48" i="7"/>
  <c r="P48" i="7" s="1"/>
  <c r="L47" i="7"/>
  <c r="P47" i="7" s="1"/>
  <c r="L46" i="7"/>
  <c r="P46" i="7" s="1"/>
  <c r="L45" i="7"/>
  <c r="P45" i="7" s="1"/>
  <c r="L44" i="7"/>
  <c r="P44" i="7" s="1"/>
  <c r="L43" i="7"/>
  <c r="P43" i="7" s="1"/>
  <c r="L42" i="7"/>
  <c r="P42" i="7" s="1"/>
  <c r="L41" i="7"/>
  <c r="P41" i="7" s="1"/>
  <c r="L40" i="7"/>
  <c r="P40" i="7" s="1"/>
  <c r="L39" i="7"/>
  <c r="P39" i="7" s="1"/>
  <c r="L38" i="7"/>
  <c r="P38" i="7" s="1"/>
  <c r="L36" i="7"/>
  <c r="P36" i="7" s="1"/>
  <c r="L35" i="7"/>
  <c r="P35" i="7" s="1"/>
  <c r="L34" i="7"/>
  <c r="P34" i="7" s="1"/>
  <c r="L32" i="7"/>
  <c r="P32" i="7" s="1"/>
  <c r="L31" i="7"/>
  <c r="P31" i="7" s="1"/>
  <c r="L30" i="7"/>
  <c r="P30" i="7" s="1"/>
  <c r="L29" i="7"/>
  <c r="P29" i="7" s="1"/>
  <c r="L27" i="7"/>
  <c r="P27" i="7" s="1"/>
  <c r="L26" i="7"/>
  <c r="P26" i="7" s="1"/>
  <c r="L24" i="7"/>
  <c r="P24" i="7" s="1"/>
  <c r="L23" i="7"/>
  <c r="P23" i="7" s="1"/>
  <c r="L22" i="7"/>
  <c r="P22" i="7" s="1"/>
  <c r="L21" i="7"/>
  <c r="P21" i="7" s="1"/>
  <c r="L19" i="7"/>
  <c r="P19" i="7" s="1"/>
  <c r="L18" i="7"/>
  <c r="P18" i="7" s="1"/>
  <c r="L17" i="7"/>
  <c r="P17" i="7" s="1"/>
  <c r="L14" i="7"/>
  <c r="P14" i="7" s="1"/>
  <c r="L13" i="7"/>
  <c r="P13" i="7" s="1"/>
  <c r="L12" i="7"/>
  <c r="P12" i="7" s="1"/>
  <c r="L11" i="7"/>
  <c r="P11" i="7" s="1"/>
  <c r="L10" i="7"/>
  <c r="P10" i="7" s="1"/>
  <c r="L9" i="7"/>
  <c r="P9" i="7" s="1"/>
  <c r="D48" i="7"/>
  <c r="H48" i="7" s="1"/>
  <c r="D44" i="7"/>
  <c r="H44" i="7" s="1"/>
  <c r="D43" i="7"/>
  <c r="H43" i="7" s="1"/>
  <c r="D42" i="7"/>
  <c r="H42" i="7" s="1"/>
  <c r="D41" i="7"/>
  <c r="H41" i="7" s="1"/>
  <c r="D40" i="7"/>
  <c r="H40" i="7" s="1"/>
  <c r="D38" i="7"/>
  <c r="H38" i="7" s="1"/>
  <c r="D37" i="7"/>
  <c r="H37" i="7" s="1"/>
  <c r="D34" i="7"/>
  <c r="H34" i="7" s="1"/>
  <c r="D33" i="7"/>
  <c r="H33" i="7" s="1"/>
  <c r="D31" i="7"/>
  <c r="H31" i="7" s="1"/>
  <c r="D29" i="7"/>
  <c r="H29" i="7" s="1"/>
  <c r="D28" i="7"/>
  <c r="H28" i="7" s="1"/>
  <c r="D27" i="7"/>
  <c r="H27" i="7" s="1"/>
  <c r="D26" i="7"/>
  <c r="H26" i="7" s="1"/>
  <c r="D25" i="7"/>
  <c r="H25" i="7" s="1"/>
  <c r="D24" i="7"/>
  <c r="H24" i="7" s="1"/>
  <c r="D23" i="7"/>
  <c r="H23" i="7" s="1"/>
  <c r="D22" i="7"/>
  <c r="H22" i="7" s="1"/>
  <c r="D21" i="7"/>
  <c r="H21" i="7" s="1"/>
  <c r="D20" i="7"/>
  <c r="H20" i="7" s="1"/>
  <c r="D19" i="7"/>
  <c r="H19" i="7" s="1"/>
  <c r="D18" i="7"/>
  <c r="H18" i="7" s="1"/>
  <c r="D17" i="7"/>
  <c r="H17" i="7" s="1"/>
  <c r="D16" i="7"/>
  <c r="H16" i="7" s="1"/>
  <c r="D15" i="7"/>
  <c r="H15" i="7" s="1"/>
  <c r="D12" i="7"/>
  <c r="H12" i="7" s="1"/>
  <c r="D10" i="7"/>
  <c r="H10" i="7" s="1"/>
  <c r="D9" i="7"/>
  <c r="H9" i="7" l="1"/>
  <c r="M66" i="7"/>
  <c r="J66" i="7" l="1"/>
  <c r="L61" i="7"/>
  <c r="P61" i="7" s="1"/>
  <c r="L59" i="7"/>
  <c r="P59" i="7" s="1"/>
  <c r="L64" i="7"/>
  <c r="P64" i="7" s="1"/>
  <c r="L63" i="7"/>
  <c r="P63" i="7" s="1"/>
  <c r="L60" i="7"/>
  <c r="P60" i="7" s="1"/>
  <c r="L58" i="7"/>
  <c r="P58" i="7" s="1"/>
  <c r="L57" i="7"/>
  <c r="P57" i="7" s="1"/>
  <c r="L56" i="7"/>
  <c r="P56" i="7" s="1"/>
  <c r="L16" i="7"/>
  <c r="P16" i="7" s="1"/>
  <c r="D64" i="7"/>
  <c r="H64" i="7" s="1"/>
  <c r="D46" i="7"/>
  <c r="H46" i="7" s="1"/>
  <c r="D45" i="7"/>
  <c r="H45" i="7" s="1"/>
  <c r="D36" i="7"/>
  <c r="H36" i="7" s="1"/>
  <c r="D30" i="7"/>
  <c r="H30" i="7" s="1"/>
  <c r="D14" i="7"/>
  <c r="H14" i="7" s="1"/>
  <c r="D13" i="7"/>
  <c r="H13" i="7" s="1"/>
  <c r="D11" i="7"/>
  <c r="H11" i="7" l="1"/>
  <c r="L66" i="7"/>
  <c r="P66" i="7"/>
  <c r="O66" i="7"/>
  <c r="K66" i="7"/>
  <c r="N66" i="7"/>
</calcChain>
</file>

<file path=xl/sharedStrings.xml><?xml version="1.0" encoding="utf-8"?>
<sst xmlns="http://schemas.openxmlformats.org/spreadsheetml/2006/main" count="243" uniqueCount="131">
  <si>
    <t>Motor</t>
  </si>
  <si>
    <t>Airline</t>
  </si>
  <si>
    <t>Busline</t>
  </si>
  <si>
    <t>freight</t>
  </si>
  <si>
    <t>companies:</t>
  </si>
  <si>
    <t>carriers:</t>
  </si>
  <si>
    <t>System</t>
  </si>
  <si>
    <t>Non-system</t>
  </si>
  <si>
    <t>Total</t>
  </si>
  <si>
    <t>Counties</t>
  </si>
  <si>
    <t>valuation</t>
  </si>
  <si>
    <t>100% valuation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</si>
  <si>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</si>
  <si>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</si>
  <si>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</si>
  <si>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</si>
  <si>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</si>
  <si>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</si>
  <si>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</si>
  <si>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</si>
  <si>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</si>
  <si>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</si>
  <si>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</si>
  <si>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</si>
  <si>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</si>
  <si>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</si>
  <si>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</si>
  <si>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</si>
  <si>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</si>
  <si>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</si>
  <si>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</si>
  <si>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</si>
  <si>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</si>
  <si>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</si>
  <si>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</si>
  <si>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Craven</t>
  </si>
  <si>
    <t>Cumberland</t>
  </si>
  <si>
    <t>Dare</t>
  </si>
  <si>
    <t>Davidson</t>
  </si>
  <si>
    <t>Davie</t>
  </si>
  <si>
    <t>Durham</t>
  </si>
  <si>
    <t>Edgecombe</t>
  </si>
  <si>
    <t>Forsyth</t>
  </si>
  <si>
    <t>Franklin</t>
  </si>
  <si>
    <t>Gaston</t>
  </si>
  <si>
    <t>Gates</t>
  </si>
  <si>
    <t>Graham</t>
  </si>
  <si>
    <t>Greene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</si>
  <si>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</si>
  <si>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</si>
  <si>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</si>
  <si>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</si>
  <si>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</si>
  <si>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</si>
  <si>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</si>
  <si>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</si>
  <si>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</si>
  <si>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</si>
  <si>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transportation</t>
  </si>
  <si>
    <t>company</t>
  </si>
  <si>
    <t>[$]</t>
  </si>
  <si>
    <t xml:space="preserve"> 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</si>
  <si>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</si>
  <si>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</si>
  <si>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</si>
  <si>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</si>
  <si>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</si>
  <si>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</si>
  <si>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</si>
  <si>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</si>
  <si>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</si>
  <si>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</si>
  <si>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</si>
  <si>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</si>
  <si>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</si>
  <si>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</si>
  <si>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</si>
  <si>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</si>
  <si>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Martin</t>
  </si>
  <si>
    <t>McDowell</t>
  </si>
  <si>
    <t>Mitchell</t>
  </si>
  <si>
    <t>Montgomery</t>
  </si>
  <si>
    <t>Moore</t>
  </si>
  <si>
    <t>Nash</t>
  </si>
  <si>
    <t>Northampton</t>
  </si>
  <si>
    <t>Onslow</t>
  </si>
  <si>
    <t>Orange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</si>
  <si>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</si>
  <si>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</si>
  <si>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</si>
  <si>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</si>
  <si>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</si>
  <si>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</si>
  <si>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</si>
  <si>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</si>
  <si>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</si>
  <si>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</si>
  <si>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</si>
  <si>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Vance</t>
  </si>
  <si>
    <t>Wake</t>
  </si>
  <si>
    <t>Warren</t>
  </si>
  <si>
    <t>Washington</t>
  </si>
  <si>
    <t>Watauga</t>
  </si>
  <si>
    <t>Wayne</t>
  </si>
  <si>
    <t>Wilson</t>
  </si>
  <si>
    <t>Yadkin</t>
  </si>
  <si>
    <t xml:space="preserve">       TABLE 73. -Continued</t>
  </si>
  <si>
    <t>BY COUNTIES AND BY TYPES OF COMPANIES FOR 2014-2015</t>
  </si>
  <si>
    <t>TABLE  73.  VALUATION OF PROPERTY OF TRANSPORTATION COMPANIES†</t>
  </si>
  <si>
    <t>Columbus††</t>
  </si>
  <si>
    <t>Currituck††</t>
  </si>
  <si>
    <t>Duplin††</t>
  </si>
  <si>
    <t>Granville††</t>
  </si>
  <si>
    <t>Madison††</t>
  </si>
  <si>
    <t>Mecklenburg††</t>
  </si>
  <si>
    <t>New Hanover††</t>
  </si>
  <si>
    <t>Pamlico††</t>
  </si>
  <si>
    <t>Wilkes††</t>
  </si>
  <si>
    <t>Yancey††</t>
  </si>
  <si>
    <t>valuation†††</t>
  </si>
  <si>
    <t xml:space="preserve">      Non-system valuation means the real and personal property owned by a public service company but not used in its public service activities.</t>
  </si>
  <si>
    <t xml:space="preserve">      System valuation means the real property and tangible personal property used by a public service company in its public service activities.</t>
  </si>
  <si>
    <t xml:space="preserve">      The above presentation incorporates revised valuations and may differ from alternative previously compiled public service company valuation data for 2014.</t>
  </si>
  <si>
    <t xml:space="preserve">     Information compiled from property tax assessed valuation data provided by the NCDOR Local Government Division.</t>
  </si>
  <si>
    <t xml:space="preserve">   † Valuation of public service companies subject to appraisal by the Property Tax Section. </t>
  </si>
  <si>
    <t>Railroad property††</t>
  </si>
  <si>
    <t xml:space="preserve"> All counties</t>
  </si>
  <si>
    <t xml:space="preserve">      equalized system value.  The total 100% valuation is not equal to the sum of the system valuation plus non-system valuation for the ten (10) counties affected by equalization adjustments.</t>
  </si>
  <si>
    <t xml:space="preserve">      the 4-R Act requires an equalization adjustment to rail values when the county sales assessment ratio analysis is less than 95%.  The total 100% valuation (basis to which tax rate is applied to derive levy) reflects the</t>
  </si>
  <si>
    <r>
      <t xml:space="preserve">††† </t>
    </r>
    <r>
      <rPr>
        <b/>
        <sz val="8"/>
        <rFont val="Times New Roman"/>
        <family val="1"/>
      </rPr>
      <t xml:space="preserve">Airline Companies,  Busline Companies, and Motor Freight Carrier Companies.  System valuation and total valuation are the same in all 100 counties. </t>
    </r>
  </si>
  <si>
    <t xml:space="preserve"> †† System valuation shown in the table is the original appraised system property value prior to equalization adjustment performed in accordance with the Railroad Revitalization Regulatory Reform Act (4-R Act);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</si>
</sst>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3">
    <font>
      <sz val="8"/>
      <name val="Times New Roman"/>
    </font>
    <font>
      <b/>
      <sz val="8"/>
      <name val="Times New Roman"/>
      <family val="1"/>
    </font>
    <font>
      <b/>
      <vertAlign val="superscript"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0" xfId="0" applyFont="1" applyFill="1"/>
    <xf numFmtId="0" fontId="0" fillId="2" borderId="0" xfId="0" applyFill="1"/>
    <xf numFmtId="3" fontId="1" fillId="2" borderId="1" xfId="0" applyNumberFormat="1" applyFont="1" applyFill="1" applyBorder="1"/>
    <xf numFmtId="3" fontId="1" fillId="2" borderId="2" xfId="0" applyNumberFormat="1" applyFont="1" applyFill="1" applyBorder="1"/>
    <xf numFmtId="3" fontId="1" fillId="2" borderId="3" xfId="0" applyNumberFormat="1" applyFont="1" applyFill="1" applyBorder="1"/>
    <xf numFmtId="3" fontId="1" fillId="2" borderId="4" xfId="0" applyNumberFormat="1" applyFont="1" applyFill="1" applyBorder="1" applyAlignment="1" applyProtection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 applyBorder="1"/>
    <xf numFmtId="3" fontId="1" fillId="2" borderId="5" xfId="0" applyNumberFormat="1" applyFont="1" applyFill="1" applyBorder="1"/>
    <xf numFmtId="3" fontId="1" fillId="2" borderId="0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/>
    <xf numFmtId="3" fontId="1" fillId="2" borderId="7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 applyProtection="1">
      <alignment horizontal="fill"/>
    </xf>
    <xf numFmtId="3" fontId="1" fillId="2" borderId="9" xfId="0" applyNumberFormat="1" applyFont="1" applyFill="1" applyBorder="1" applyAlignment="1" applyProtection="1">
      <alignment horizontal="fill"/>
    </xf>
    <xf numFmtId="3" fontId="1" fillId="2" borderId="10" xfId="0" applyNumberFormat="1" applyFont="1" applyFill="1" applyBorder="1" applyAlignment="1" applyProtection="1">
      <alignment horizontal="fill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3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>
      <alignment horizontal="center"/>
    </xf>
    <xf numFmtId="3" fontId="1" fillId="2" borderId="1" xfId="0" applyNumberFormat="1" applyFont="1" applyFill="1" applyBorder="1" applyAlignment="1" applyProtection="1">
      <alignment horizontal="left"/>
    </xf>
    <xf numFmtId="3" fontId="1" fillId="2" borderId="1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3" fontId="1" fillId="2" borderId="12" xfId="0" applyNumberFormat="1" applyFont="1" applyFill="1" applyBorder="1" applyAlignment="1" applyProtection="1">
      <alignment horizontal="left"/>
    </xf>
    <xf numFmtId="3" fontId="1" fillId="2" borderId="3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left"/>
    </xf>
    <xf numFmtId="3" fontId="1" fillId="2" borderId="0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right"/>
    </xf>
    <xf numFmtId="3" fontId="1" fillId="2" borderId="13" xfId="0" applyNumberFormat="1" applyFont="1" applyFill="1" applyBorder="1" applyAlignment="1" applyProtection="1">
      <alignment horizontal="left"/>
    </xf>
    <xf numFmtId="3" fontId="1" fillId="2" borderId="5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>
      <alignment horizontal="left"/>
    </xf>
    <xf numFmtId="3" fontId="1" fillId="2" borderId="6" xfId="0" applyNumberFormat="1" applyFont="1" applyFill="1" applyBorder="1" applyAlignment="1">
      <alignment horizontal="right"/>
    </xf>
    <xf numFmtId="3" fontId="1" fillId="2" borderId="9" xfId="0" applyNumberFormat="1" applyFont="1" applyFill="1" applyBorder="1" applyAlignment="1">
      <alignment horizontal="left"/>
    </xf>
    <xf numFmtId="3" fontId="1" fillId="2" borderId="9" xfId="0" applyNumberFormat="1" applyFont="1" applyFill="1" applyBorder="1" applyAlignment="1">
      <alignment horizontal="right"/>
    </xf>
    <xf numFmtId="3" fontId="1" fillId="2" borderId="11" xfId="0" applyNumberFormat="1" applyFont="1" applyFill="1" applyBorder="1" applyAlignment="1">
      <alignment horizontal="right"/>
    </xf>
    <xf numFmtId="3" fontId="1" fillId="2" borderId="8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/>
    <xf numFmtId="3" fontId="2" fillId="2" borderId="0" xfId="0" applyNumberFormat="1" applyFont="1" applyFill="1" applyAlignment="1" applyProtection="1">
      <alignment horizontal="left"/>
    </xf>
    <xf numFmtId="3" fontId="1" fillId="2" borderId="0" xfId="0" applyNumberFormat="1" applyFont="1" applyFill="1" applyAlignment="1" applyProtection="1">
      <alignment horizontal="centerContinuous"/>
    </xf>
    <xf numFmtId="3" fontId="1" fillId="2" borderId="0" xfId="0" applyNumberFormat="1" applyFont="1" applyFill="1" applyAlignment="1">
      <alignment horizontal="centerContinuous"/>
    </xf>
    <xf numFmtId="3" fontId="1" fillId="2" borderId="14" xfId="0" applyNumberFormat="1" applyFont="1" applyFill="1" applyBorder="1"/>
    <xf numFmtId="3" fontId="1" fillId="2" borderId="15" xfId="0" applyNumberFormat="1" applyFont="1" applyFill="1" applyBorder="1"/>
    <xf numFmtId="3" fontId="1" fillId="2" borderId="15" xfId="0" applyNumberFormat="1" applyFont="1" applyFill="1" applyBorder="1" applyAlignment="1" applyProtection="1">
      <alignment horizontal="center"/>
    </xf>
    <xf numFmtId="3" fontId="1" fillId="2" borderId="16" xfId="0" applyNumberFormat="1" applyFont="1" applyFill="1" applyBorder="1" applyAlignment="1" applyProtection="1">
      <alignment horizontal="fill"/>
    </xf>
    <xf numFmtId="3" fontId="1" fillId="2" borderId="3" xfId="0" applyNumberFormat="1" applyFont="1" applyFill="1" applyBorder="1" applyAlignment="1">
      <alignment horizontal="right"/>
    </xf>
    <xf numFmtId="3" fontId="1" fillId="2" borderId="9" xfId="0" applyNumberFormat="1" applyFont="1" applyFill="1" applyBorder="1" applyAlignment="1" applyProtection="1">
      <alignment horizontal="left"/>
    </xf>
    <xf numFmtId="3" fontId="1" fillId="2" borderId="10" xfId="0" applyNumberFormat="1" applyFont="1" applyFill="1" applyBorder="1" applyAlignment="1">
      <alignment horizontal="right"/>
    </xf>
    <xf numFmtId="3" fontId="1" fillId="2" borderId="16" xfId="0" applyNumberFormat="1" applyFont="1" applyFill="1" applyBorder="1"/>
    <xf numFmtId="3" fontId="1" fillId="2" borderId="15" xfId="0" applyNumberFormat="1" applyFont="1" applyFill="1" applyBorder="1" applyAlignment="1" applyProtection="1">
      <alignment horizontal="left"/>
    </xf>
    <xf numFmtId="3" fontId="1" fillId="2" borderId="16" xfId="0" applyNumberFormat="1" applyFont="1" applyFill="1" applyBorder="1" applyAlignment="1" applyProtection="1">
      <alignment horizontal="left"/>
    </xf>
    <xf numFmtId="3" fontId="1" fillId="2" borderId="14" xfId="0" applyNumberFormat="1" applyFont="1" applyFill="1" applyBorder="1" applyAlignment="1" applyProtection="1">
      <alignment horizontal="left"/>
    </xf>
    <xf numFmtId="3" fontId="1" fillId="2" borderId="0" xfId="0" applyNumberFormat="1" applyFont="1" applyFill="1" applyAlignment="1" applyProtection="1">
      <alignment horizontal="left"/>
    </xf>
    <xf numFmtId="3" fontId="1" fillId="2" borderId="0" xfId="0" applyNumberFormat="1" applyFont="1" applyFill="1" applyProtection="1"/>
    <xf numFmtId="3" fontId="1" fillId="2" borderId="0" xfId="0" applyNumberFormat="1" applyFont="1" applyFill="1" applyBorder="1" applyAlignment="1" applyProtection="1">
      <alignment horizontal="fill"/>
    </xf>
    <xf numFmtId="3" fontId="1" fillId="2" borderId="0" xfId="0" applyNumberFormat="1" applyFont="1" applyFill="1" applyBorder="1" applyProtection="1"/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Alignment="1">
      <alignment horizontal="left"/>
    </xf>
    <xf numFmtId="3" fontId="1" fillId="2" borderId="18" xfId="0" applyNumberFormat="1" applyFont="1" applyFill="1" applyBorder="1" applyAlignment="1">
      <alignment horizontal="right"/>
    </xf>
    <xf numFmtId="3" fontId="1" fillId="2" borderId="19" xfId="0" applyNumberFormat="1" applyFont="1" applyFill="1" applyBorder="1" applyAlignment="1">
      <alignment horizontal="right"/>
    </xf>
    <xf numFmtId="3" fontId="1" fillId="2" borderId="20" xfId="0" applyNumberFormat="1" applyFont="1" applyFill="1" applyBorder="1" applyAlignment="1">
      <alignment horizontal="right"/>
    </xf>
    <xf numFmtId="3" fontId="1" fillId="2" borderId="21" xfId="0" applyNumberFormat="1" applyFont="1" applyFill="1" applyBorder="1" applyAlignment="1">
      <alignment horizontal="right"/>
    </xf>
    <xf numFmtId="3" fontId="1" fillId="2" borderId="22" xfId="0" applyNumberFormat="1" applyFont="1" applyFill="1" applyBorder="1" applyAlignment="1">
      <alignment horizontal="right"/>
    </xf>
    <xf numFmtId="3" fontId="1" fillId="2" borderId="23" xfId="0" applyNumberFormat="1" applyFont="1" applyFill="1" applyBorder="1" applyAlignment="1" applyProtection="1">
      <alignment horizontal="left"/>
    </xf>
    <xf numFmtId="41" fontId="1" fillId="2" borderId="1" xfId="0" quotePrefix="1" applyNumberFormat="1" applyFont="1" applyFill="1" applyBorder="1" applyAlignment="1">
      <alignment horizontal="right"/>
    </xf>
    <xf numFmtId="41" fontId="1" fillId="2" borderId="0" xfId="0" applyNumberFormat="1" applyFont="1" applyFill="1" applyBorder="1" applyAlignment="1">
      <alignment horizontal="right"/>
    </xf>
    <xf numFmtId="41" fontId="1" fillId="2" borderId="5" xfId="0" applyNumberFormat="1" applyFont="1" applyFill="1" applyBorder="1" applyAlignment="1">
      <alignment horizontal="right"/>
    </xf>
    <xf numFmtId="41" fontId="1" fillId="2" borderId="19" xfId="0" applyNumberFormat="1" applyFont="1" applyFill="1" applyBorder="1" applyAlignment="1">
      <alignment horizontal="right"/>
    </xf>
    <xf numFmtId="41" fontId="1" fillId="2" borderId="6" xfId="0" applyNumberFormat="1" applyFont="1" applyFill="1" applyBorder="1" applyAlignment="1">
      <alignment horizontal="right"/>
    </xf>
    <xf numFmtId="41" fontId="1" fillId="2" borderId="7" xfId="0" applyNumberFormat="1" applyFont="1" applyFill="1" applyBorder="1" applyAlignment="1">
      <alignment horizontal="right"/>
    </xf>
    <xf numFmtId="41" fontId="1" fillId="2" borderId="2" xfId="0" applyNumberFormat="1" applyFont="1" applyFill="1" applyBorder="1" applyAlignment="1">
      <alignment horizontal="right"/>
    </xf>
    <xf numFmtId="41" fontId="1" fillId="2" borderId="17" xfId="0" applyNumberFormat="1" applyFont="1" applyFill="1" applyBorder="1" applyAlignment="1">
      <alignment horizontal="right"/>
    </xf>
    <xf numFmtId="41" fontId="1" fillId="2" borderId="3" xfId="0" applyNumberFormat="1" applyFont="1" applyFill="1" applyBorder="1" applyAlignment="1">
      <alignment horizontal="right"/>
    </xf>
    <xf numFmtId="41" fontId="1" fillId="2" borderId="1" xfId="0" applyNumberFormat="1" applyFont="1" applyFill="1" applyBorder="1" applyAlignment="1">
      <alignment horizontal="right"/>
    </xf>
    <xf numFmtId="41" fontId="1" fillId="2" borderId="9" xfId="0" applyNumberFormat="1" applyFont="1" applyFill="1" applyBorder="1" applyAlignment="1">
      <alignment horizontal="right"/>
    </xf>
    <xf numFmtId="41" fontId="1" fillId="2" borderId="4" xfId="0" applyNumberFormat="1" applyFont="1" applyFill="1" applyBorder="1" applyAlignment="1">
      <alignment horizontal="right"/>
    </xf>
    <xf numFmtId="41" fontId="1" fillId="2" borderId="20" xfId="0" applyNumberFormat="1" applyFont="1" applyFill="1" applyBorder="1" applyAlignment="1">
      <alignment horizontal="right"/>
    </xf>
    <xf numFmtId="41" fontId="1" fillId="2" borderId="11" xfId="0" applyNumberFormat="1" applyFont="1" applyFill="1" applyBorder="1" applyAlignment="1">
      <alignment horizontal="right"/>
    </xf>
    <xf numFmtId="41" fontId="1" fillId="2" borderId="21" xfId="0" applyNumberFormat="1" applyFont="1" applyFill="1" applyBorder="1" applyAlignment="1">
      <alignment horizontal="right"/>
    </xf>
    <xf numFmtId="41" fontId="1" fillId="2" borderId="18" xfId="0" applyNumberFormat="1" applyFont="1" applyFill="1" applyBorder="1" applyAlignment="1">
      <alignment horizontal="right"/>
    </xf>
    <xf numFmtId="41" fontId="1" fillId="2" borderId="10" xfId="0" applyNumberFormat="1" applyFont="1" applyFill="1" applyBorder="1" applyAlignment="1">
      <alignment horizontal="right"/>
    </xf>
    <xf numFmtId="3" fontId="1" fillId="2" borderId="9" xfId="0" applyNumberFormat="1" applyFont="1" applyFill="1" applyBorder="1"/>
    <xf numFmtId="3" fontId="1" fillId="3" borderId="2" xfId="0" applyNumberFormat="1" applyFont="1" applyFill="1" applyBorder="1"/>
    <xf numFmtId="3" fontId="1" fillId="3" borderId="1" xfId="0" applyNumberFormat="1" applyFont="1" applyFill="1" applyBorder="1"/>
    <xf numFmtId="3" fontId="1" fillId="3" borderId="3" xfId="0" applyNumberFormat="1" applyFont="1" applyFill="1" applyBorder="1"/>
    <xf numFmtId="3" fontId="1" fillId="3" borderId="4" xfId="0" applyNumberFormat="1" applyFont="1" applyFill="1" applyBorder="1"/>
    <xf numFmtId="3" fontId="1" fillId="3" borderId="4" xfId="0" applyNumberFormat="1" applyFont="1" applyFill="1" applyBorder="1" applyAlignment="1" applyProtection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1" fillId="3" borderId="14" xfId="0" applyNumberFormat="1" applyFont="1" applyFill="1" applyBorder="1"/>
    <xf numFmtId="3" fontId="1" fillId="3" borderId="5" xfId="0" applyNumberFormat="1" applyFont="1" applyFill="1" applyBorder="1"/>
    <xf numFmtId="3" fontId="1" fillId="3" borderId="0" xfId="0" applyNumberFormat="1" applyFont="1" applyFill="1" applyBorder="1" applyAlignment="1" applyProtection="1">
      <alignment horizontal="center"/>
    </xf>
    <xf numFmtId="3" fontId="1" fillId="3" borderId="6" xfId="0" applyNumberFormat="1" applyFont="1" applyFill="1" applyBorder="1"/>
    <xf numFmtId="3" fontId="1" fillId="3" borderId="7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>
      <alignment horizontal="center"/>
    </xf>
    <xf numFmtId="3" fontId="1" fillId="3" borderId="15" xfId="0" applyNumberFormat="1" applyFont="1" applyFill="1" applyBorder="1"/>
    <xf numFmtId="3" fontId="1" fillId="3" borderId="8" xfId="0" applyNumberFormat="1" applyFont="1" applyFill="1" applyBorder="1" applyAlignment="1" applyProtection="1">
      <alignment horizontal="fill"/>
    </xf>
    <xf numFmtId="3" fontId="1" fillId="3" borderId="9" xfId="0" applyNumberFormat="1" applyFont="1" applyFill="1" applyBorder="1" applyAlignment="1" applyProtection="1">
      <alignment horizontal="fill"/>
    </xf>
    <xf numFmtId="3" fontId="1" fillId="3" borderId="10" xfId="0" applyNumberFormat="1" applyFont="1" applyFill="1" applyBorder="1" applyAlignment="1" applyProtection="1">
      <alignment horizontal="fill"/>
    </xf>
    <xf numFmtId="3" fontId="1" fillId="3" borderId="5" xfId="0" applyNumberFormat="1" applyFont="1" applyFill="1" applyBorder="1" applyAlignment="1" applyProtection="1">
      <alignment horizontal="center"/>
    </xf>
    <xf numFmtId="3" fontId="1" fillId="3" borderId="3" xfId="0" applyNumberFormat="1" applyFont="1" applyFill="1" applyBorder="1" applyAlignment="1" applyProtection="1">
      <alignment horizontal="center"/>
    </xf>
    <xf numFmtId="3" fontId="1" fillId="3" borderId="6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Alignment="1" applyProtection="1">
      <alignment horizontal="center"/>
    </xf>
    <xf numFmtId="3" fontId="1" fillId="3" borderId="15" xfId="0" applyNumberFormat="1" applyFont="1" applyFill="1" applyBorder="1" applyAlignment="1" applyProtection="1">
      <alignment horizontal="center"/>
    </xf>
    <xf numFmtId="3" fontId="1" fillId="3" borderId="8" xfId="0" applyNumberFormat="1" applyFont="1" applyFill="1" applyBorder="1" applyAlignment="1" applyProtection="1">
      <alignment horizontal="center"/>
    </xf>
    <xf numFmtId="3" fontId="1" fillId="3" borderId="11" xfId="0" applyNumberFormat="1" applyFont="1" applyFill="1" applyBorder="1" applyAlignment="1" applyProtection="1">
      <alignment horizontal="center"/>
    </xf>
    <xf numFmtId="3" fontId="1" fillId="3" borderId="10" xfId="0" applyNumberFormat="1" applyFont="1" applyFill="1" applyBorder="1" applyAlignment="1" applyProtection="1">
      <alignment horizontal="center"/>
    </xf>
    <xf numFmtId="3" fontId="1" fillId="3" borderId="9" xfId="0" applyNumberFormat="1" applyFont="1" applyFill="1" applyBorder="1" applyAlignment="1" applyProtection="1">
      <alignment horizontal="center"/>
    </xf>
    <xf numFmtId="3" fontId="1" fillId="3" borderId="16" xfId="0" applyNumberFormat="1" applyFont="1" applyFill="1" applyBorder="1" applyAlignment="1" applyProtection="1">
      <alignment horizontal="fill"/>
    </xf>
    <xf numFmtId="41" fontId="1" fillId="2" borderId="6" xfId="0" applyNumberFormat="1" applyFont="1" applyFill="1" applyBorder="1" applyAlignment="1" applyProtection="1">
      <alignment horizontal="right"/>
    </xf>
    <xf numFmtId="0" fontId="0" fillId="2" borderId="3" xfId="0" applyFill="1" applyBorder="1"/>
    <xf numFmtId="3" fontId="1" fillId="2" borderId="2" xfId="0" applyNumberFormat="1" applyFont="1" applyFill="1" applyBorder="1" applyAlignment="1">
      <alignment horizontal="right"/>
    </xf>
    <xf numFmtId="3" fontId="1" fillId="2" borderId="17" xfId="0" applyNumberFormat="1" applyFont="1" applyFill="1" applyBorder="1" applyAlignment="1">
      <alignment horizontal="right"/>
    </xf>
    <xf numFmtId="3" fontId="1" fillId="2" borderId="4" xfId="0" quotePrefix="1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 applyProtection="1">
      <alignment horizontal="right"/>
    </xf>
    <xf numFmtId="43" fontId="1" fillId="0" borderId="0" xfId="0" applyNumberFormat="1" applyFont="1" applyBorder="1" applyAlignment="1" applyProtection="1">
      <alignment horizontal="left"/>
    </xf>
    <xf numFmtId="3" fontId="1" fillId="0" borderId="4" xfId="0" applyNumberFormat="1" applyFont="1" applyFill="1" applyBorder="1" applyAlignment="1">
      <alignment horizontal="right"/>
    </xf>
    <xf numFmtId="3" fontId="1" fillId="2" borderId="25" xfId="0" applyNumberFormat="1" applyFont="1" applyFill="1" applyBorder="1" applyAlignment="1" applyProtection="1">
      <alignment horizontal="left"/>
    </xf>
    <xf numFmtId="3" fontId="1" fillId="2" borderId="24" xfId="0" applyNumberFormat="1" applyFont="1" applyFill="1" applyBorder="1" applyAlignment="1" applyProtection="1">
      <alignment horizontal="right"/>
    </xf>
    <xf numFmtId="3" fontId="1" fillId="2" borderId="26" xfId="0" applyNumberFormat="1" applyFont="1" applyFill="1" applyBorder="1" applyAlignment="1">
      <alignment horizontal="right"/>
    </xf>
    <xf numFmtId="41" fontId="1" fillId="2" borderId="26" xfId="0" applyNumberFormat="1" applyFont="1" applyFill="1" applyBorder="1" applyAlignment="1">
      <alignment horizontal="right"/>
    </xf>
    <xf numFmtId="3" fontId="1" fillId="2" borderId="27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al%20Abstract%20of%20North%20Carolina%20Taxes/2015/Reference%20Resources%202015/LG%20data/Website%20LG0114%20LG5414%20LG5514/LG08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Valuation"/>
      <sheetName val="Tax Valuation Balances"/>
    </sheetNames>
    <sheetDataSet>
      <sheetData sheetId="0">
        <row r="91">
          <cell r="B91">
            <v>30010296</v>
          </cell>
        </row>
        <row r="92">
          <cell r="B92">
            <v>590554</v>
          </cell>
        </row>
        <row r="93">
          <cell r="B93">
            <v>15085936</v>
          </cell>
        </row>
        <row r="94">
          <cell r="B94">
            <v>8266091</v>
          </cell>
        </row>
        <row r="95">
          <cell r="B95">
            <v>7678746</v>
          </cell>
        </row>
        <row r="96">
          <cell r="B96">
            <v>6136273</v>
          </cell>
        </row>
        <row r="97">
          <cell r="B97">
            <v>3567300</v>
          </cell>
        </row>
        <row r="98">
          <cell r="B98">
            <v>1397324</v>
          </cell>
        </row>
        <row r="100">
          <cell r="B100">
            <v>28352912</v>
          </cell>
        </row>
        <row r="101">
          <cell r="B101">
            <v>3921308</v>
          </cell>
        </row>
        <row r="102">
          <cell r="B102">
            <v>29517975</v>
          </cell>
        </row>
        <row r="103">
          <cell r="B103">
            <v>865123</v>
          </cell>
        </row>
        <row r="104">
          <cell r="B104">
            <v>3248855</v>
          </cell>
        </row>
        <row r="106">
          <cell r="B106">
            <v>11548696</v>
          </cell>
        </row>
        <row r="107">
          <cell r="B107">
            <v>2268789</v>
          </cell>
        </row>
        <row r="108">
          <cell r="B108">
            <v>27438454</v>
          </cell>
        </row>
        <row r="110">
          <cell r="B110">
            <v>4769593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12"/>
  <sheetViews>
    <sheetView tabSelected="1" zoomScaleNormal="100" workbookViewId="0">
      <selection activeCell="L68" sqref="L68:P68"/>
    </sheetView>
  </sheetViews>
  <sheetFormatPr defaultColWidth="16.83203125" defaultRowHeight="10.5"/>
  <cols>
    <col min="1" max="1" width="12" style="43" customWidth="1"/>
    <col min="2" max="2" width="10.83203125" style="43" customWidth="1"/>
    <col min="3" max="3" width="11.33203125" style="43" customWidth="1"/>
    <col min="4" max="4" width="13.83203125" style="43" customWidth="1"/>
    <col min="5" max="5" width="11.1640625" style="43" customWidth="1"/>
    <col min="6" max="6" width="10.83203125" style="43" customWidth="1"/>
    <col min="7" max="7" width="11.1640625" style="43" customWidth="1"/>
    <col min="8" max="8" width="13.33203125" style="43" customWidth="1"/>
    <col min="9" max="9" width="13.83203125" style="43" customWidth="1"/>
    <col min="10" max="10" width="12.5" style="43" customWidth="1"/>
    <col min="11" max="11" width="11.33203125" style="43" customWidth="1"/>
    <col min="12" max="12" width="13.83203125" style="8" customWidth="1"/>
    <col min="13" max="13" width="12.33203125" style="43" customWidth="1"/>
    <col min="14" max="14" width="10.83203125" style="43" customWidth="1"/>
    <col min="15" max="15" width="11" style="43" customWidth="1"/>
    <col min="16" max="16" width="13" style="43" customWidth="1"/>
    <col min="17" max="16384" width="16.83203125" style="43"/>
  </cols>
  <sheetData>
    <row r="1" spans="1:16">
      <c r="A1" s="45" t="s">
        <v>108</v>
      </c>
      <c r="B1" s="46"/>
      <c r="C1" s="46"/>
      <c r="D1" s="46"/>
      <c r="E1" s="46"/>
      <c r="F1" s="46"/>
      <c r="G1" s="46"/>
      <c r="H1" s="45"/>
      <c r="I1" s="45"/>
      <c r="J1" s="46"/>
      <c r="K1" s="46"/>
      <c r="L1" s="46"/>
      <c r="M1" s="46"/>
      <c r="N1" s="46"/>
      <c r="O1" s="46"/>
      <c r="P1" s="45"/>
    </row>
    <row r="2" spans="1:16">
      <c r="A2" s="45" t="s">
        <v>107</v>
      </c>
      <c r="B2" s="46"/>
      <c r="C2" s="46"/>
      <c r="D2" s="46"/>
      <c r="E2" s="46"/>
      <c r="F2" s="46"/>
      <c r="G2" s="46"/>
      <c r="H2" s="45"/>
      <c r="I2" s="45"/>
      <c r="J2" s="46"/>
      <c r="K2" s="46"/>
      <c r="L2" s="46"/>
      <c r="M2" s="46"/>
      <c r="N2" s="46"/>
      <c r="O2" s="46"/>
      <c r="P2" s="45"/>
    </row>
    <row r="3" spans="1:16">
      <c r="A3" s="89"/>
      <c r="B3" s="88"/>
      <c r="C3" s="89"/>
      <c r="D3" s="90"/>
      <c r="E3" s="89"/>
      <c r="F3" s="91"/>
      <c r="G3" s="92" t="s">
        <v>0</v>
      </c>
      <c r="H3" s="93"/>
      <c r="I3" s="94"/>
      <c r="J3" s="88"/>
      <c r="K3" s="89"/>
      <c r="L3" s="90"/>
      <c r="M3" s="89"/>
      <c r="N3" s="91"/>
      <c r="O3" s="92" t="s">
        <v>0</v>
      </c>
      <c r="P3" s="93"/>
    </row>
    <row r="4" spans="1:16">
      <c r="A4" s="8"/>
      <c r="B4" s="95"/>
      <c r="C4" s="96" t="s">
        <v>125</v>
      </c>
      <c r="D4" s="97"/>
      <c r="E4" s="96" t="s">
        <v>1</v>
      </c>
      <c r="F4" s="98" t="s">
        <v>2</v>
      </c>
      <c r="G4" s="98" t="s">
        <v>3</v>
      </c>
      <c r="H4" s="99" t="s">
        <v>8</v>
      </c>
      <c r="I4" s="100"/>
      <c r="J4" s="95"/>
      <c r="K4" s="96" t="s">
        <v>125</v>
      </c>
      <c r="L4" s="97"/>
      <c r="M4" s="96" t="s">
        <v>1</v>
      </c>
      <c r="N4" s="98" t="s">
        <v>2</v>
      </c>
      <c r="O4" s="98" t="s">
        <v>3</v>
      </c>
      <c r="P4" s="99" t="s">
        <v>8</v>
      </c>
    </row>
    <row r="5" spans="1:16">
      <c r="A5" s="8"/>
      <c r="B5" s="101"/>
      <c r="C5" s="102"/>
      <c r="D5" s="103"/>
      <c r="E5" s="96" t="s">
        <v>4</v>
      </c>
      <c r="F5" s="98" t="s">
        <v>4</v>
      </c>
      <c r="G5" s="98" t="s">
        <v>5</v>
      </c>
      <c r="H5" s="99" t="s">
        <v>58</v>
      </c>
      <c r="I5" s="100"/>
      <c r="J5" s="101"/>
      <c r="K5" s="102"/>
      <c r="L5" s="103"/>
      <c r="M5" s="96" t="s">
        <v>4</v>
      </c>
      <c r="N5" s="98" t="s">
        <v>4</v>
      </c>
      <c r="O5" s="98" t="s">
        <v>5</v>
      </c>
      <c r="P5" s="99" t="s">
        <v>58</v>
      </c>
    </row>
    <row r="6" spans="1:16">
      <c r="A6" s="8"/>
      <c r="B6" s="104" t="s">
        <v>6</v>
      </c>
      <c r="C6" s="92" t="s">
        <v>7</v>
      </c>
      <c r="D6" s="105" t="s">
        <v>8</v>
      </c>
      <c r="E6" s="96" t="s">
        <v>6</v>
      </c>
      <c r="F6" s="98" t="s">
        <v>6</v>
      </c>
      <c r="G6" s="98" t="s">
        <v>8</v>
      </c>
      <c r="H6" s="96" t="s">
        <v>59</v>
      </c>
      <c r="I6" s="100"/>
      <c r="J6" s="104" t="s">
        <v>6</v>
      </c>
      <c r="K6" s="92" t="s">
        <v>7</v>
      </c>
      <c r="L6" s="106" t="s">
        <v>8</v>
      </c>
      <c r="M6" s="96" t="s">
        <v>6</v>
      </c>
      <c r="N6" s="98" t="s">
        <v>6</v>
      </c>
      <c r="O6" s="98" t="s">
        <v>8</v>
      </c>
      <c r="P6" s="96" t="s">
        <v>59</v>
      </c>
    </row>
    <row r="7" spans="1:16">
      <c r="A7" s="19" t="s">
        <v>9</v>
      </c>
      <c r="B7" s="104" t="s">
        <v>10</v>
      </c>
      <c r="C7" s="98" t="s">
        <v>10</v>
      </c>
      <c r="D7" s="106" t="s">
        <v>11</v>
      </c>
      <c r="E7" s="107" t="s">
        <v>119</v>
      </c>
      <c r="F7" s="98" t="s">
        <v>119</v>
      </c>
      <c r="G7" s="98" t="s">
        <v>119</v>
      </c>
      <c r="H7" s="107" t="s">
        <v>10</v>
      </c>
      <c r="I7" s="108" t="s">
        <v>9</v>
      </c>
      <c r="J7" s="104" t="s">
        <v>10</v>
      </c>
      <c r="K7" s="98" t="s">
        <v>10</v>
      </c>
      <c r="L7" s="106" t="s">
        <v>11</v>
      </c>
      <c r="M7" s="107" t="s">
        <v>119</v>
      </c>
      <c r="N7" s="98" t="s">
        <v>119</v>
      </c>
      <c r="O7" s="98" t="s">
        <v>119</v>
      </c>
      <c r="P7" s="107" t="s">
        <v>10</v>
      </c>
    </row>
    <row r="8" spans="1:16">
      <c r="A8" s="15"/>
      <c r="B8" s="109" t="s">
        <v>60</v>
      </c>
      <c r="C8" s="110" t="s">
        <v>60</v>
      </c>
      <c r="D8" s="111" t="s">
        <v>60</v>
      </c>
      <c r="E8" s="112" t="s">
        <v>60</v>
      </c>
      <c r="F8" s="110" t="s">
        <v>60</v>
      </c>
      <c r="G8" s="110" t="s">
        <v>60</v>
      </c>
      <c r="H8" s="112" t="s">
        <v>60</v>
      </c>
      <c r="I8" s="113"/>
      <c r="J8" s="109" t="s">
        <v>60</v>
      </c>
      <c r="K8" s="110" t="s">
        <v>60</v>
      </c>
      <c r="L8" s="111" t="s">
        <v>60</v>
      </c>
      <c r="M8" s="112" t="s">
        <v>60</v>
      </c>
      <c r="N8" s="110" t="s">
        <v>60</v>
      </c>
      <c r="O8" s="110" t="s">
        <v>60</v>
      </c>
      <c r="P8" s="112" t="s">
        <v>60</v>
      </c>
    </row>
    <row r="9" spans="1:16">
      <c r="A9" s="30" t="s">
        <v>12</v>
      </c>
      <c r="B9" s="116">
        <v>6016010</v>
      </c>
      <c r="C9" s="117">
        <v>3569119</v>
      </c>
      <c r="D9" s="51">
        <f>B9+C9</f>
        <v>9585129</v>
      </c>
      <c r="E9" s="27">
        <v>117000</v>
      </c>
      <c r="F9" s="27">
        <v>561945</v>
      </c>
      <c r="G9" s="118">
        <v>532210</v>
      </c>
      <c r="H9" s="26">
        <f>SUM(D9:G9)</f>
        <v>10796284</v>
      </c>
      <c r="I9" s="47" t="s">
        <v>62</v>
      </c>
      <c r="J9" s="64">
        <v>43532308</v>
      </c>
      <c r="K9" s="51">
        <v>1887260</v>
      </c>
      <c r="L9" s="26">
        <f t="shared" ref="L9:L14" si="0">J9+K9</f>
        <v>45419568</v>
      </c>
      <c r="M9" s="27">
        <v>40777510</v>
      </c>
      <c r="N9" s="27">
        <v>1438437</v>
      </c>
      <c r="O9" s="27">
        <v>75424011</v>
      </c>
      <c r="P9" s="116">
        <f>SUM(L9:O9)</f>
        <v>163059526</v>
      </c>
    </row>
    <row r="10" spans="1:16">
      <c r="A10" s="30" t="s">
        <v>13</v>
      </c>
      <c r="B10" s="34">
        <v>2033690</v>
      </c>
      <c r="C10" s="65">
        <v>954531</v>
      </c>
      <c r="D10" s="32">
        <f>B10+C10</f>
        <v>2988221</v>
      </c>
      <c r="E10" s="71">
        <v>0</v>
      </c>
      <c r="F10" s="75">
        <v>0</v>
      </c>
      <c r="G10" s="75">
        <v>0</v>
      </c>
      <c r="H10" s="124">
        <f t="shared" ref="H10:H48" si="1">SUM(D10:G10)</f>
        <v>2988221</v>
      </c>
      <c r="I10" s="48" t="s">
        <v>63</v>
      </c>
      <c r="J10" s="66">
        <v>23589728</v>
      </c>
      <c r="K10" s="37">
        <v>630950</v>
      </c>
      <c r="L10" s="31">
        <f t="shared" si="0"/>
        <v>24220678</v>
      </c>
      <c r="M10" s="75">
        <v>0</v>
      </c>
      <c r="N10" s="32">
        <v>244247</v>
      </c>
      <c r="O10" s="32">
        <v>98203</v>
      </c>
      <c r="P10" s="34">
        <f t="shared" ref="P10:P48" si="2">SUM(L10:O10)</f>
        <v>24563128</v>
      </c>
    </row>
    <row r="11" spans="1:16">
      <c r="A11" s="30" t="s">
        <v>14</v>
      </c>
      <c r="B11" s="72">
        <v>0</v>
      </c>
      <c r="C11" s="73">
        <v>0</v>
      </c>
      <c r="D11" s="75">
        <f t="shared" ref="D11:D46" si="3">B11+C11</f>
        <v>0</v>
      </c>
      <c r="E11" s="71">
        <v>0</v>
      </c>
      <c r="F11" s="32">
        <v>1771</v>
      </c>
      <c r="G11" s="75">
        <v>0</v>
      </c>
      <c r="H11" s="124">
        <f t="shared" si="1"/>
        <v>1771</v>
      </c>
      <c r="I11" s="48" t="s">
        <v>64</v>
      </c>
      <c r="J11" s="66">
        <v>13342467</v>
      </c>
      <c r="K11" s="37">
        <v>483068</v>
      </c>
      <c r="L11" s="31">
        <f t="shared" si="0"/>
        <v>13825535</v>
      </c>
      <c r="M11" s="75">
        <v>0</v>
      </c>
      <c r="N11" s="32">
        <v>114101</v>
      </c>
      <c r="O11" s="75">
        <v>0</v>
      </c>
      <c r="P11" s="34">
        <f t="shared" si="2"/>
        <v>13939636</v>
      </c>
    </row>
    <row r="12" spans="1:16">
      <c r="A12" s="30" t="s">
        <v>15</v>
      </c>
      <c r="B12" s="34">
        <v>21716812</v>
      </c>
      <c r="C12" s="65">
        <v>17666</v>
      </c>
      <c r="D12" s="32">
        <f>B12+C12</f>
        <v>21734478</v>
      </c>
      <c r="E12" s="71">
        <v>0</v>
      </c>
      <c r="F12" s="32">
        <v>19223</v>
      </c>
      <c r="G12" s="32">
        <v>2976441</v>
      </c>
      <c r="H12" s="124">
        <f t="shared" si="1"/>
        <v>24730142</v>
      </c>
      <c r="I12" s="48" t="s">
        <v>65</v>
      </c>
      <c r="J12" s="66">
        <v>4004759</v>
      </c>
      <c r="K12" s="74">
        <v>0</v>
      </c>
      <c r="L12" s="31">
        <f t="shared" si="0"/>
        <v>4004759</v>
      </c>
      <c r="M12" s="75">
        <v>0</v>
      </c>
      <c r="N12" s="32">
        <v>305081</v>
      </c>
      <c r="O12" s="75">
        <v>0</v>
      </c>
      <c r="P12" s="34">
        <f t="shared" si="2"/>
        <v>4309840</v>
      </c>
    </row>
    <row r="13" spans="1:16">
      <c r="A13" s="30" t="s">
        <v>16</v>
      </c>
      <c r="B13" s="72">
        <v>0</v>
      </c>
      <c r="C13" s="73">
        <v>0</v>
      </c>
      <c r="D13" s="74">
        <f t="shared" si="3"/>
        <v>0</v>
      </c>
      <c r="E13" s="71">
        <v>0</v>
      </c>
      <c r="F13" s="32">
        <v>606</v>
      </c>
      <c r="G13" s="75">
        <v>0</v>
      </c>
      <c r="H13" s="31">
        <f t="shared" si="1"/>
        <v>606</v>
      </c>
      <c r="I13" s="48" t="s">
        <v>66</v>
      </c>
      <c r="J13" s="66">
        <v>9576172</v>
      </c>
      <c r="K13" s="37">
        <v>32500</v>
      </c>
      <c r="L13" s="31">
        <f t="shared" si="0"/>
        <v>9608672</v>
      </c>
      <c r="M13" s="75">
        <v>0</v>
      </c>
      <c r="N13" s="32">
        <v>84987</v>
      </c>
      <c r="O13" s="32">
        <v>4887877</v>
      </c>
      <c r="P13" s="41">
        <f t="shared" si="2"/>
        <v>14581536</v>
      </c>
    </row>
    <row r="14" spans="1:16">
      <c r="A14" s="25" t="s">
        <v>17</v>
      </c>
      <c r="B14" s="76">
        <v>0</v>
      </c>
      <c r="C14" s="77">
        <v>0</v>
      </c>
      <c r="D14" s="78">
        <f t="shared" ref="D14:D29" si="4">B14+C14</f>
        <v>0</v>
      </c>
      <c r="E14" s="79">
        <v>0</v>
      </c>
      <c r="F14" s="27">
        <v>755</v>
      </c>
      <c r="G14" s="81">
        <v>0</v>
      </c>
      <c r="H14" s="26">
        <f>SUM(D14:G14)</f>
        <v>755</v>
      </c>
      <c r="I14" s="47" t="s">
        <v>67</v>
      </c>
      <c r="J14" s="64">
        <v>9625642</v>
      </c>
      <c r="K14" s="51">
        <v>118689</v>
      </c>
      <c r="L14" s="27">
        <f t="shared" si="0"/>
        <v>9744331</v>
      </c>
      <c r="M14" s="79">
        <v>0</v>
      </c>
      <c r="N14" s="27">
        <v>35967</v>
      </c>
      <c r="O14" s="81">
        <v>0</v>
      </c>
      <c r="P14" s="116">
        <f t="shared" si="2"/>
        <v>9780298</v>
      </c>
    </row>
    <row r="15" spans="1:16">
      <c r="A15" s="30" t="s">
        <v>18</v>
      </c>
      <c r="B15" s="34">
        <v>10922576</v>
      </c>
      <c r="C15" s="65">
        <v>526950</v>
      </c>
      <c r="D15" s="32">
        <f t="shared" si="4"/>
        <v>11449526</v>
      </c>
      <c r="E15" s="71">
        <v>0</v>
      </c>
      <c r="F15" s="32">
        <v>30053</v>
      </c>
      <c r="G15" s="32">
        <v>740554</v>
      </c>
      <c r="H15" s="124">
        <f t="shared" si="1"/>
        <v>12220133</v>
      </c>
      <c r="I15" s="48" t="s">
        <v>68</v>
      </c>
      <c r="J15" s="66">
        <v>2820633</v>
      </c>
      <c r="K15" s="74">
        <v>0</v>
      </c>
      <c r="L15" s="32">
        <v>2820633</v>
      </c>
      <c r="M15" s="71">
        <v>0</v>
      </c>
      <c r="N15" s="32">
        <v>13405</v>
      </c>
      <c r="O15" s="32">
        <v>780197</v>
      </c>
      <c r="P15" s="34">
        <f t="shared" si="2"/>
        <v>3614235</v>
      </c>
    </row>
    <row r="16" spans="1:16">
      <c r="A16" s="30" t="s">
        <v>19</v>
      </c>
      <c r="B16" s="34">
        <v>5294103</v>
      </c>
      <c r="C16" s="65">
        <v>78200</v>
      </c>
      <c r="D16" s="32">
        <f t="shared" si="4"/>
        <v>5372303</v>
      </c>
      <c r="E16" s="71">
        <v>0</v>
      </c>
      <c r="F16" s="32">
        <v>51082</v>
      </c>
      <c r="G16" s="75">
        <v>0</v>
      </c>
      <c r="H16" s="124">
        <f t="shared" si="1"/>
        <v>5423385</v>
      </c>
      <c r="I16" s="48" t="s">
        <v>69</v>
      </c>
      <c r="J16" s="82">
        <v>0</v>
      </c>
      <c r="K16" s="74">
        <v>0</v>
      </c>
      <c r="L16" s="75">
        <f t="shared" ref="L16" si="5">J16+K16</f>
        <v>0</v>
      </c>
      <c r="M16" s="71">
        <v>0</v>
      </c>
      <c r="N16" s="75">
        <v>0</v>
      </c>
      <c r="O16" s="75">
        <v>0</v>
      </c>
      <c r="P16" s="72">
        <f>SUM(L16:O16)</f>
        <v>0</v>
      </c>
    </row>
    <row r="17" spans="1:16">
      <c r="A17" s="30" t="s">
        <v>20</v>
      </c>
      <c r="B17" s="34">
        <v>17360300</v>
      </c>
      <c r="C17" s="65">
        <v>113464</v>
      </c>
      <c r="D17" s="32">
        <f t="shared" si="4"/>
        <v>17473764</v>
      </c>
      <c r="E17" s="71">
        <v>0</v>
      </c>
      <c r="F17" s="32">
        <v>16524</v>
      </c>
      <c r="G17" s="75">
        <v>0</v>
      </c>
      <c r="H17" s="124">
        <f t="shared" si="1"/>
        <v>17490288</v>
      </c>
      <c r="I17" s="48" t="s">
        <v>70</v>
      </c>
      <c r="J17" s="66">
        <v>14950547</v>
      </c>
      <c r="K17" s="37">
        <v>1163810</v>
      </c>
      <c r="L17" s="32">
        <f t="shared" ref="L17:L48" si="6">J17+K17</f>
        <v>16114357</v>
      </c>
      <c r="M17" s="71">
        <v>0</v>
      </c>
      <c r="N17" s="32">
        <v>461054</v>
      </c>
      <c r="O17" s="32">
        <v>4398747</v>
      </c>
      <c r="P17" s="34">
        <f t="shared" si="2"/>
        <v>20974158</v>
      </c>
    </row>
    <row r="18" spans="1:16">
      <c r="A18" s="52" t="s">
        <v>21</v>
      </c>
      <c r="B18" s="41">
        <v>9404815</v>
      </c>
      <c r="C18" s="67">
        <v>40298</v>
      </c>
      <c r="D18" s="37">
        <f t="shared" si="4"/>
        <v>9445113</v>
      </c>
      <c r="E18" s="80">
        <v>0</v>
      </c>
      <c r="F18" s="40">
        <v>30955</v>
      </c>
      <c r="G18" s="40">
        <v>6111806</v>
      </c>
      <c r="H18" s="31">
        <f t="shared" si="1"/>
        <v>15587874</v>
      </c>
      <c r="I18" s="54" t="s">
        <v>71</v>
      </c>
      <c r="J18" s="68">
        <v>4827235</v>
      </c>
      <c r="K18" s="53">
        <v>15625</v>
      </c>
      <c r="L18" s="32">
        <f t="shared" si="6"/>
        <v>4842860</v>
      </c>
      <c r="M18" s="80">
        <v>0</v>
      </c>
      <c r="N18" s="40">
        <v>14845</v>
      </c>
      <c r="O18" s="40">
        <v>258180</v>
      </c>
      <c r="P18" s="41">
        <f t="shared" si="2"/>
        <v>5115885</v>
      </c>
    </row>
    <row r="19" spans="1:16">
      <c r="A19" s="30" t="s">
        <v>22</v>
      </c>
      <c r="B19" s="34">
        <v>28921580</v>
      </c>
      <c r="C19" s="65">
        <v>878450</v>
      </c>
      <c r="D19" s="51">
        <f t="shared" si="4"/>
        <v>29800030</v>
      </c>
      <c r="E19" s="31">
        <v>9092194</v>
      </c>
      <c r="F19" s="32">
        <v>411648</v>
      </c>
      <c r="G19" s="32">
        <v>6900967</v>
      </c>
      <c r="H19" s="26">
        <f>SUM(D19:G19)</f>
        <v>46204839</v>
      </c>
      <c r="I19" s="55" t="s">
        <v>72</v>
      </c>
      <c r="J19" s="66">
        <v>38829170</v>
      </c>
      <c r="K19" s="37">
        <v>1253140</v>
      </c>
      <c r="L19" s="27">
        <f t="shared" si="6"/>
        <v>40082310</v>
      </c>
      <c r="M19" s="71">
        <v>0</v>
      </c>
      <c r="N19" s="32">
        <v>587197</v>
      </c>
      <c r="O19" s="32">
        <v>9471723</v>
      </c>
      <c r="P19" s="116">
        <f t="shared" si="2"/>
        <v>50141230</v>
      </c>
    </row>
    <row r="20" spans="1:16">
      <c r="A20" s="30" t="s">
        <v>23</v>
      </c>
      <c r="B20" s="34">
        <v>15850731</v>
      </c>
      <c r="C20" s="65">
        <v>16560</v>
      </c>
      <c r="D20" s="32">
        <f t="shared" si="4"/>
        <v>15867291</v>
      </c>
      <c r="E20" s="71">
        <v>0</v>
      </c>
      <c r="F20" s="32">
        <v>321239</v>
      </c>
      <c r="G20" s="32">
        <v>1393595</v>
      </c>
      <c r="H20" s="124">
        <f t="shared" si="1"/>
        <v>17582125</v>
      </c>
      <c r="I20" s="55" t="s">
        <v>73</v>
      </c>
      <c r="J20" s="66">
        <v>720970</v>
      </c>
      <c r="K20" s="74">
        <v>0</v>
      </c>
      <c r="L20" s="32">
        <v>720970</v>
      </c>
      <c r="M20" s="71">
        <v>0</v>
      </c>
      <c r="N20" s="32">
        <v>71925</v>
      </c>
      <c r="O20" s="32">
        <v>288322</v>
      </c>
      <c r="P20" s="34">
        <f t="shared" si="2"/>
        <v>1081217</v>
      </c>
    </row>
    <row r="21" spans="1:16">
      <c r="A21" s="30" t="s">
        <v>24</v>
      </c>
      <c r="B21" s="34">
        <v>14708844</v>
      </c>
      <c r="C21" s="65">
        <v>634540</v>
      </c>
      <c r="D21" s="32">
        <f t="shared" si="4"/>
        <v>15343384</v>
      </c>
      <c r="E21" s="31">
        <v>52343</v>
      </c>
      <c r="F21" s="32">
        <v>290554</v>
      </c>
      <c r="G21" s="32">
        <v>16372952</v>
      </c>
      <c r="H21" s="124">
        <f t="shared" si="1"/>
        <v>32059233</v>
      </c>
      <c r="I21" s="55" t="s">
        <v>74</v>
      </c>
      <c r="J21" s="66">
        <v>9833119</v>
      </c>
      <c r="K21" s="37">
        <v>244269</v>
      </c>
      <c r="L21" s="32">
        <f t="shared" si="6"/>
        <v>10077388</v>
      </c>
      <c r="M21" s="31">
        <v>157</v>
      </c>
      <c r="N21" s="32">
        <v>17654</v>
      </c>
      <c r="O21" s="32">
        <v>386527</v>
      </c>
      <c r="P21" s="34">
        <f t="shared" si="2"/>
        <v>10481726</v>
      </c>
    </row>
    <row r="22" spans="1:16">
      <c r="A22" s="30" t="s">
        <v>25</v>
      </c>
      <c r="B22" s="72">
        <v>0</v>
      </c>
      <c r="C22" s="65">
        <v>72500</v>
      </c>
      <c r="D22" s="32">
        <f t="shared" si="4"/>
        <v>72500</v>
      </c>
      <c r="E22" s="71">
        <v>0</v>
      </c>
      <c r="F22" s="32">
        <v>24952</v>
      </c>
      <c r="G22" s="32">
        <v>15400525</v>
      </c>
      <c r="H22" s="124">
        <f t="shared" si="1"/>
        <v>15497977</v>
      </c>
      <c r="I22" s="55" t="s">
        <v>75</v>
      </c>
      <c r="J22" s="66">
        <v>4610956</v>
      </c>
      <c r="K22" s="37">
        <v>120080</v>
      </c>
      <c r="L22" s="32">
        <f t="shared" si="6"/>
        <v>4731036</v>
      </c>
      <c r="M22" s="31">
        <v>267063</v>
      </c>
      <c r="N22" s="32">
        <v>209500</v>
      </c>
      <c r="O22" s="32">
        <v>3656673</v>
      </c>
      <c r="P22" s="34">
        <f t="shared" si="2"/>
        <v>8864272</v>
      </c>
    </row>
    <row r="23" spans="1:16">
      <c r="A23" s="30" t="s">
        <v>26</v>
      </c>
      <c r="B23" s="34">
        <v>2284907</v>
      </c>
      <c r="C23" s="73">
        <v>0</v>
      </c>
      <c r="D23" s="37">
        <f t="shared" si="4"/>
        <v>2284907</v>
      </c>
      <c r="E23" s="71">
        <v>0</v>
      </c>
      <c r="F23" s="32">
        <v>5343</v>
      </c>
      <c r="G23" s="75">
        <v>0</v>
      </c>
      <c r="H23" s="31">
        <f t="shared" si="1"/>
        <v>2290250</v>
      </c>
      <c r="I23" s="56" t="s">
        <v>76</v>
      </c>
      <c r="J23" s="68">
        <v>11856515</v>
      </c>
      <c r="K23" s="53">
        <v>48978</v>
      </c>
      <c r="L23" s="32">
        <f t="shared" si="6"/>
        <v>11905493</v>
      </c>
      <c r="M23" s="39">
        <v>471</v>
      </c>
      <c r="N23" s="40">
        <v>392610</v>
      </c>
      <c r="O23" s="83">
        <v>0</v>
      </c>
      <c r="P23" s="41">
        <f t="shared" si="2"/>
        <v>12298574</v>
      </c>
    </row>
    <row r="24" spans="1:16">
      <c r="A24" s="25" t="s">
        <v>27</v>
      </c>
      <c r="B24" s="116">
        <v>5015337</v>
      </c>
      <c r="C24" s="117">
        <v>2471533</v>
      </c>
      <c r="D24" s="51">
        <f t="shared" si="4"/>
        <v>7486870</v>
      </c>
      <c r="E24" s="27">
        <v>1950</v>
      </c>
      <c r="F24" s="27">
        <v>38623</v>
      </c>
      <c r="G24" s="81">
        <v>0</v>
      </c>
      <c r="H24" s="26">
        <f>SUM(D24:G24)</f>
        <v>7527443</v>
      </c>
      <c r="I24" s="55" t="s">
        <v>77</v>
      </c>
      <c r="J24" s="66">
        <v>303600</v>
      </c>
      <c r="K24" s="74">
        <v>0</v>
      </c>
      <c r="L24" s="27">
        <f t="shared" si="6"/>
        <v>303600</v>
      </c>
      <c r="M24" s="71">
        <v>0</v>
      </c>
      <c r="N24" s="32">
        <v>1303</v>
      </c>
      <c r="O24" s="32">
        <v>283352</v>
      </c>
      <c r="P24" s="116">
        <f t="shared" si="2"/>
        <v>588255</v>
      </c>
    </row>
    <row r="25" spans="1:16">
      <c r="A25" s="30" t="s">
        <v>28</v>
      </c>
      <c r="B25" s="34">
        <v>5252418</v>
      </c>
      <c r="C25" s="65">
        <v>205860</v>
      </c>
      <c r="D25" s="32">
        <f t="shared" si="4"/>
        <v>5458278</v>
      </c>
      <c r="E25" s="71">
        <v>0</v>
      </c>
      <c r="F25" s="32">
        <v>75301</v>
      </c>
      <c r="G25" s="75">
        <v>0</v>
      </c>
      <c r="H25" s="124">
        <f t="shared" si="1"/>
        <v>5533579</v>
      </c>
      <c r="I25" s="55" t="s">
        <v>113</v>
      </c>
      <c r="J25" s="66">
        <v>15094402</v>
      </c>
      <c r="K25" s="37">
        <v>6000</v>
      </c>
      <c r="L25" s="32">
        <v>13178885</v>
      </c>
      <c r="M25" s="71">
        <v>0</v>
      </c>
      <c r="N25" s="75">
        <v>0</v>
      </c>
      <c r="O25" s="75">
        <v>0</v>
      </c>
      <c r="P25" s="34">
        <f t="shared" si="2"/>
        <v>13178885</v>
      </c>
    </row>
    <row r="26" spans="1:16">
      <c r="A26" s="30" t="s">
        <v>29</v>
      </c>
      <c r="B26" s="34">
        <v>14814975</v>
      </c>
      <c r="C26" s="65">
        <v>106200</v>
      </c>
      <c r="D26" s="32">
        <f t="shared" si="4"/>
        <v>14921175</v>
      </c>
      <c r="E26" s="31">
        <v>11064</v>
      </c>
      <c r="F26" s="32">
        <v>567808</v>
      </c>
      <c r="G26" s="32">
        <v>41586071</v>
      </c>
      <c r="H26" s="124">
        <f t="shared" si="1"/>
        <v>57086118</v>
      </c>
      <c r="I26" s="55" t="s">
        <v>78</v>
      </c>
      <c r="J26" s="66">
        <v>3162509</v>
      </c>
      <c r="K26" s="37">
        <v>350016</v>
      </c>
      <c r="L26" s="32">
        <f t="shared" si="6"/>
        <v>3512525</v>
      </c>
      <c r="M26" s="71">
        <v>0</v>
      </c>
      <c r="N26" s="32">
        <v>47471</v>
      </c>
      <c r="O26" s="75">
        <v>0</v>
      </c>
      <c r="P26" s="34">
        <f t="shared" si="2"/>
        <v>3559996</v>
      </c>
    </row>
    <row r="27" spans="1:16">
      <c r="A27" s="30" t="s">
        <v>30</v>
      </c>
      <c r="B27" s="34">
        <v>7471788</v>
      </c>
      <c r="C27" s="65">
        <v>361775</v>
      </c>
      <c r="D27" s="32">
        <f t="shared" si="4"/>
        <v>7833563</v>
      </c>
      <c r="E27" s="71">
        <v>0</v>
      </c>
      <c r="F27" s="32">
        <v>35965</v>
      </c>
      <c r="G27" s="75">
        <v>0</v>
      </c>
      <c r="H27" s="124">
        <f t="shared" si="1"/>
        <v>7869528</v>
      </c>
      <c r="I27" s="55" t="s">
        <v>79</v>
      </c>
      <c r="J27" s="66">
        <v>57483115</v>
      </c>
      <c r="K27" s="37">
        <v>173315</v>
      </c>
      <c r="L27" s="32">
        <f t="shared" si="6"/>
        <v>57656430</v>
      </c>
      <c r="M27" s="71">
        <v>0</v>
      </c>
      <c r="N27" s="32">
        <v>315624</v>
      </c>
      <c r="O27" s="71">
        <v>0</v>
      </c>
      <c r="P27" s="34">
        <f t="shared" si="2"/>
        <v>57972054</v>
      </c>
    </row>
    <row r="28" spans="1:16">
      <c r="A28" s="52" t="s">
        <v>31</v>
      </c>
      <c r="B28" s="41">
        <v>1138500</v>
      </c>
      <c r="C28" s="84">
        <v>0</v>
      </c>
      <c r="D28" s="37">
        <f t="shared" si="4"/>
        <v>1138500</v>
      </c>
      <c r="E28" s="80">
        <v>0</v>
      </c>
      <c r="F28" s="83">
        <v>0</v>
      </c>
      <c r="G28" s="83">
        <v>0</v>
      </c>
      <c r="H28" s="31">
        <f t="shared" si="1"/>
        <v>1138500</v>
      </c>
      <c r="I28" s="55" t="s">
        <v>114</v>
      </c>
      <c r="J28" s="66">
        <v>72175149</v>
      </c>
      <c r="K28" s="37">
        <v>22613750</v>
      </c>
      <c r="L28" s="32">
        <v>90588305</v>
      </c>
      <c r="M28" s="31">
        <v>735524145</v>
      </c>
      <c r="N28" s="32">
        <v>947760</v>
      </c>
      <c r="O28" s="32">
        <v>131775686</v>
      </c>
      <c r="P28" s="41">
        <f t="shared" si="2"/>
        <v>958835896</v>
      </c>
    </row>
    <row r="29" spans="1:16">
      <c r="A29" s="30" t="s">
        <v>32</v>
      </c>
      <c r="B29" s="34">
        <v>2199596</v>
      </c>
      <c r="C29" s="73">
        <v>0</v>
      </c>
      <c r="D29" s="51">
        <f t="shared" si="4"/>
        <v>2199596</v>
      </c>
      <c r="E29" s="31">
        <v>109151</v>
      </c>
      <c r="F29" s="32">
        <v>5734</v>
      </c>
      <c r="G29" s="32">
        <v>481676</v>
      </c>
      <c r="H29" s="26">
        <f>SUM(D29:G29)</f>
        <v>2796157</v>
      </c>
      <c r="I29" s="57" t="s">
        <v>80</v>
      </c>
      <c r="J29" s="64">
        <v>36860359</v>
      </c>
      <c r="K29" s="51">
        <v>43850</v>
      </c>
      <c r="L29" s="27">
        <f t="shared" si="6"/>
        <v>36904209</v>
      </c>
      <c r="M29" s="70">
        <v>0</v>
      </c>
      <c r="N29" s="27">
        <v>514</v>
      </c>
      <c r="O29" s="27">
        <v>1480398</v>
      </c>
      <c r="P29" s="116">
        <f t="shared" si="2"/>
        <v>38385121</v>
      </c>
    </row>
    <row r="30" spans="1:16">
      <c r="A30" s="30" t="s">
        <v>33</v>
      </c>
      <c r="B30" s="72">
        <v>0</v>
      </c>
      <c r="C30" s="73">
        <v>0</v>
      </c>
      <c r="D30" s="75">
        <f t="shared" si="3"/>
        <v>0</v>
      </c>
      <c r="E30" s="71">
        <v>0</v>
      </c>
      <c r="F30" s="75">
        <v>0</v>
      </c>
      <c r="G30" s="75">
        <v>0</v>
      </c>
      <c r="H30" s="125">
        <f>SUM(D30:G30)</f>
        <v>0</v>
      </c>
      <c r="I30" s="55" t="s">
        <v>81</v>
      </c>
      <c r="J30" s="66">
        <v>4577892</v>
      </c>
      <c r="K30" s="37">
        <v>1890787</v>
      </c>
      <c r="L30" s="32">
        <f t="shared" si="6"/>
        <v>6468679</v>
      </c>
      <c r="M30" s="71">
        <v>0</v>
      </c>
      <c r="N30" s="32">
        <v>67576</v>
      </c>
      <c r="O30" s="75">
        <v>0</v>
      </c>
      <c r="P30" s="34">
        <f t="shared" si="2"/>
        <v>6536255</v>
      </c>
    </row>
    <row r="31" spans="1:16">
      <c r="A31" s="30" t="s">
        <v>34</v>
      </c>
      <c r="B31" s="34">
        <v>22122462</v>
      </c>
      <c r="C31" s="65">
        <v>524150</v>
      </c>
      <c r="D31" s="32">
        <f>B31+C31</f>
        <v>22646612</v>
      </c>
      <c r="E31" s="71">
        <v>0</v>
      </c>
      <c r="F31" s="32">
        <v>77120</v>
      </c>
      <c r="G31" s="32">
        <v>499423</v>
      </c>
      <c r="H31" s="124">
        <f t="shared" si="1"/>
        <v>23223155</v>
      </c>
      <c r="I31" s="55" t="s">
        <v>82</v>
      </c>
      <c r="J31" s="66">
        <v>8729650</v>
      </c>
      <c r="K31" s="37">
        <v>440970</v>
      </c>
      <c r="L31" s="32">
        <f t="shared" si="6"/>
        <v>9170620</v>
      </c>
      <c r="M31" s="71">
        <v>0</v>
      </c>
      <c r="N31" s="32">
        <v>21278</v>
      </c>
      <c r="O31" s="32">
        <v>1867122</v>
      </c>
      <c r="P31" s="34">
        <f t="shared" si="2"/>
        <v>11059020</v>
      </c>
    </row>
    <row r="32" spans="1:16">
      <c r="A32" s="30" t="s">
        <v>109</v>
      </c>
      <c r="B32" s="34">
        <v>5954691</v>
      </c>
      <c r="C32" s="65">
        <v>596331</v>
      </c>
      <c r="D32" s="32">
        <v>6159799</v>
      </c>
      <c r="E32" s="71">
        <v>0</v>
      </c>
      <c r="F32" s="32">
        <v>1189</v>
      </c>
      <c r="G32" s="75">
        <v>0</v>
      </c>
      <c r="H32" s="124">
        <f t="shared" si="1"/>
        <v>6160988</v>
      </c>
      <c r="I32" s="55" t="s">
        <v>83</v>
      </c>
      <c r="J32" s="66">
        <v>12867382</v>
      </c>
      <c r="K32" s="37">
        <v>194251</v>
      </c>
      <c r="L32" s="32">
        <f t="shared" si="6"/>
        <v>13061633</v>
      </c>
      <c r="M32" s="71">
        <v>0</v>
      </c>
      <c r="N32" s="32">
        <v>339719</v>
      </c>
      <c r="O32" s="32">
        <v>6735624</v>
      </c>
      <c r="P32" s="34">
        <f t="shared" si="2"/>
        <v>20136976</v>
      </c>
    </row>
    <row r="33" spans="1:16">
      <c r="A33" s="30" t="s">
        <v>35</v>
      </c>
      <c r="B33" s="34">
        <v>12214833</v>
      </c>
      <c r="C33" s="65">
        <v>556480</v>
      </c>
      <c r="D33" s="37">
        <f>B33+C33</f>
        <v>12771313</v>
      </c>
      <c r="E33" s="31">
        <v>5936565</v>
      </c>
      <c r="F33" s="32">
        <v>140411</v>
      </c>
      <c r="G33" s="32">
        <v>1951417</v>
      </c>
      <c r="H33" s="31">
        <f t="shared" si="1"/>
        <v>20799706</v>
      </c>
      <c r="I33" s="56" t="s">
        <v>115</v>
      </c>
      <c r="J33" s="68">
        <v>7335054</v>
      </c>
      <c r="K33" s="53">
        <v>3626500</v>
      </c>
      <c r="L33" s="32">
        <v>10472306</v>
      </c>
      <c r="M33" s="39">
        <v>18512623</v>
      </c>
      <c r="N33" s="40">
        <v>87990</v>
      </c>
      <c r="O33" s="40">
        <v>9828885</v>
      </c>
      <c r="P33" s="41">
        <f t="shared" si="2"/>
        <v>38901804</v>
      </c>
    </row>
    <row r="34" spans="1:16">
      <c r="A34" s="25" t="s">
        <v>36</v>
      </c>
      <c r="B34" s="116">
        <v>34505127</v>
      </c>
      <c r="C34" s="117">
        <v>1499006</v>
      </c>
      <c r="D34" s="51">
        <f>B34+C34</f>
        <v>36004133</v>
      </c>
      <c r="E34" s="26">
        <v>6267876</v>
      </c>
      <c r="F34" s="27">
        <v>263581</v>
      </c>
      <c r="G34" s="27">
        <v>13525841</v>
      </c>
      <c r="H34" s="26">
        <f>SUM(D34:G34)</f>
        <v>56061431</v>
      </c>
      <c r="I34" s="55" t="s">
        <v>84</v>
      </c>
      <c r="J34" s="66">
        <v>25376142</v>
      </c>
      <c r="K34" s="37">
        <v>19349</v>
      </c>
      <c r="L34" s="27">
        <f t="shared" si="6"/>
        <v>25395491</v>
      </c>
      <c r="M34" s="71">
        <v>0</v>
      </c>
      <c r="N34" s="32">
        <v>93508</v>
      </c>
      <c r="O34" s="27">
        <v>4578861</v>
      </c>
      <c r="P34" s="116">
        <f t="shared" si="2"/>
        <v>30067860</v>
      </c>
    </row>
    <row r="35" spans="1:16">
      <c r="A35" s="30" t="s">
        <v>110</v>
      </c>
      <c r="B35" s="34">
        <v>7266817</v>
      </c>
      <c r="C35" s="73">
        <v>0</v>
      </c>
      <c r="D35" s="32">
        <v>6860602</v>
      </c>
      <c r="E35" s="75">
        <v>0</v>
      </c>
      <c r="F35" s="75">
        <v>0</v>
      </c>
      <c r="G35" s="75">
        <v>0</v>
      </c>
      <c r="H35" s="124">
        <f t="shared" si="1"/>
        <v>6860602</v>
      </c>
      <c r="I35" s="55" t="s">
        <v>85</v>
      </c>
      <c r="J35" s="82">
        <v>0</v>
      </c>
      <c r="K35" s="37">
        <v>530820</v>
      </c>
      <c r="L35" s="32">
        <f t="shared" si="6"/>
        <v>530820</v>
      </c>
      <c r="M35" s="31">
        <v>6498359</v>
      </c>
      <c r="N35" s="32">
        <v>307384</v>
      </c>
      <c r="O35" s="32">
        <v>632583</v>
      </c>
      <c r="P35" s="34">
        <f t="shared" si="2"/>
        <v>7969146</v>
      </c>
    </row>
    <row r="36" spans="1:16">
      <c r="A36" s="30" t="s">
        <v>37</v>
      </c>
      <c r="B36" s="72">
        <v>0</v>
      </c>
      <c r="C36" s="73">
        <v>0</v>
      </c>
      <c r="D36" s="75">
        <f t="shared" si="3"/>
        <v>0</v>
      </c>
      <c r="E36" s="31">
        <v>628900</v>
      </c>
      <c r="F36" s="32">
        <v>17586</v>
      </c>
      <c r="G36" s="32">
        <v>381163</v>
      </c>
      <c r="H36" s="124">
        <f t="shared" si="1"/>
        <v>1027649</v>
      </c>
      <c r="I36" s="55" t="s">
        <v>86</v>
      </c>
      <c r="J36" s="66">
        <v>8074517</v>
      </c>
      <c r="K36" s="37">
        <v>562710</v>
      </c>
      <c r="L36" s="32">
        <f t="shared" si="6"/>
        <v>8637227</v>
      </c>
      <c r="M36" s="71">
        <v>0</v>
      </c>
      <c r="N36" s="32">
        <v>646046</v>
      </c>
      <c r="O36" s="32">
        <v>1596779</v>
      </c>
      <c r="P36" s="34">
        <f t="shared" si="2"/>
        <v>10880052</v>
      </c>
    </row>
    <row r="37" spans="1:16">
      <c r="A37" s="30" t="s">
        <v>38</v>
      </c>
      <c r="B37" s="34">
        <v>44463170</v>
      </c>
      <c r="C37" s="65">
        <v>634465</v>
      </c>
      <c r="D37" s="32">
        <f t="shared" ref="D37:D44" si="7">B37+C37</f>
        <v>45097635</v>
      </c>
      <c r="E37" s="71">
        <v>0</v>
      </c>
      <c r="F37" s="32">
        <v>377236</v>
      </c>
      <c r="G37" s="32">
        <v>10015622</v>
      </c>
      <c r="H37" s="124">
        <f t="shared" si="1"/>
        <v>55490493</v>
      </c>
      <c r="I37" s="55" t="s">
        <v>116</v>
      </c>
      <c r="J37" s="66">
        <v>300</v>
      </c>
      <c r="K37" s="37">
        <v>174900</v>
      </c>
      <c r="L37" s="32">
        <v>175150</v>
      </c>
      <c r="M37" s="71">
        <v>0</v>
      </c>
      <c r="N37" s="32">
        <v>2456</v>
      </c>
      <c r="O37" s="75">
        <v>0</v>
      </c>
      <c r="P37" s="34">
        <f t="shared" si="2"/>
        <v>177606</v>
      </c>
    </row>
    <row r="38" spans="1:16">
      <c r="A38" s="52" t="s">
        <v>39</v>
      </c>
      <c r="B38" s="41">
        <v>3166783</v>
      </c>
      <c r="C38" s="67">
        <v>117106</v>
      </c>
      <c r="D38" s="37">
        <f t="shared" si="7"/>
        <v>3283889</v>
      </c>
      <c r="E38" s="80">
        <v>0</v>
      </c>
      <c r="F38" s="40">
        <v>188385</v>
      </c>
      <c r="G38" s="40">
        <v>203596</v>
      </c>
      <c r="H38" s="31">
        <f t="shared" si="1"/>
        <v>3675870</v>
      </c>
      <c r="I38" s="55" t="s">
        <v>87</v>
      </c>
      <c r="J38" s="66">
        <v>6185866</v>
      </c>
      <c r="K38" s="74">
        <v>0</v>
      </c>
      <c r="L38" s="32">
        <f t="shared" si="6"/>
        <v>6185866</v>
      </c>
      <c r="M38" s="80">
        <v>0</v>
      </c>
      <c r="N38" s="32">
        <v>10656</v>
      </c>
      <c r="O38" s="75">
        <v>0</v>
      </c>
      <c r="P38" s="41">
        <f t="shared" si="2"/>
        <v>6196522</v>
      </c>
    </row>
    <row r="39" spans="1:16">
      <c r="A39" s="58" t="s">
        <v>111</v>
      </c>
      <c r="B39" s="34">
        <v>6143558</v>
      </c>
      <c r="C39" s="73">
        <v>0</v>
      </c>
      <c r="D39" s="51">
        <v>5726410</v>
      </c>
      <c r="E39" s="71">
        <v>0</v>
      </c>
      <c r="F39" s="32">
        <v>226788</v>
      </c>
      <c r="G39" s="32">
        <v>333843</v>
      </c>
      <c r="H39" s="26">
        <f>SUM(D39:G39)</f>
        <v>6287041</v>
      </c>
      <c r="I39" s="57" t="s">
        <v>88</v>
      </c>
      <c r="J39" s="85">
        <v>0</v>
      </c>
      <c r="K39" s="51">
        <v>33280</v>
      </c>
      <c r="L39" s="27">
        <f t="shared" si="6"/>
        <v>33280</v>
      </c>
      <c r="M39" s="79">
        <v>0</v>
      </c>
      <c r="N39" s="27">
        <v>129952</v>
      </c>
      <c r="O39" s="121">
        <v>5023629</v>
      </c>
      <c r="P39" s="116">
        <f t="shared" si="2"/>
        <v>5186861</v>
      </c>
    </row>
    <row r="40" spans="1:16">
      <c r="A40" s="30" t="s">
        <v>40</v>
      </c>
      <c r="B40" s="34">
        <v>9385269</v>
      </c>
      <c r="C40" s="65">
        <v>3777552</v>
      </c>
      <c r="D40" s="32">
        <f t="shared" si="7"/>
        <v>13162821</v>
      </c>
      <c r="E40" s="71">
        <v>0</v>
      </c>
      <c r="F40" s="32">
        <v>1126603</v>
      </c>
      <c r="G40" s="32">
        <v>6420506</v>
      </c>
      <c r="H40" s="124">
        <f t="shared" si="1"/>
        <v>20709930</v>
      </c>
      <c r="I40" s="55" t="s">
        <v>89</v>
      </c>
      <c r="J40" s="66">
        <v>7835270</v>
      </c>
      <c r="K40" s="74">
        <v>0</v>
      </c>
      <c r="L40" s="32">
        <f t="shared" si="6"/>
        <v>7835270</v>
      </c>
      <c r="M40" s="71">
        <v>0</v>
      </c>
      <c r="N40" s="32">
        <v>9682</v>
      </c>
      <c r="O40" s="32">
        <v>161784</v>
      </c>
      <c r="P40" s="34">
        <f t="shared" si="2"/>
        <v>8006736</v>
      </c>
    </row>
    <row r="41" spans="1:16">
      <c r="A41" s="30" t="s">
        <v>41</v>
      </c>
      <c r="B41" s="34">
        <v>19897325</v>
      </c>
      <c r="C41" s="65">
        <v>1328764</v>
      </c>
      <c r="D41" s="32">
        <f t="shared" si="7"/>
        <v>21226089</v>
      </c>
      <c r="E41" s="71">
        <v>0</v>
      </c>
      <c r="F41" s="32">
        <v>82875</v>
      </c>
      <c r="G41" s="75">
        <v>0</v>
      </c>
      <c r="H41" s="124">
        <f t="shared" si="1"/>
        <v>21308964</v>
      </c>
      <c r="I41" s="55" t="s">
        <v>90</v>
      </c>
      <c r="J41" s="66">
        <v>2590678</v>
      </c>
      <c r="K41" s="37">
        <v>114577</v>
      </c>
      <c r="L41" s="32">
        <f t="shared" si="6"/>
        <v>2705255</v>
      </c>
      <c r="M41" s="71">
        <v>0</v>
      </c>
      <c r="N41" s="32">
        <v>2053</v>
      </c>
      <c r="O41" s="75">
        <v>0</v>
      </c>
      <c r="P41" s="34">
        <f t="shared" si="2"/>
        <v>2707308</v>
      </c>
    </row>
    <row r="42" spans="1:16">
      <c r="A42" s="30" t="s">
        <v>42</v>
      </c>
      <c r="B42" s="34">
        <v>22977820</v>
      </c>
      <c r="C42" s="65">
        <v>1771446</v>
      </c>
      <c r="D42" s="32">
        <f t="shared" si="7"/>
        <v>24749266</v>
      </c>
      <c r="E42" s="31">
        <v>157</v>
      </c>
      <c r="F42" s="32">
        <v>699792</v>
      </c>
      <c r="G42" s="32">
        <v>32443414</v>
      </c>
      <c r="H42" s="124">
        <f t="shared" si="1"/>
        <v>57892629</v>
      </c>
      <c r="I42" s="55" t="s">
        <v>91</v>
      </c>
      <c r="J42" s="66">
        <v>9358708</v>
      </c>
      <c r="K42" s="37">
        <v>658998</v>
      </c>
      <c r="L42" s="32">
        <f t="shared" si="6"/>
        <v>10017706</v>
      </c>
      <c r="M42" s="31">
        <v>2141413</v>
      </c>
      <c r="N42" s="32">
        <v>72297</v>
      </c>
      <c r="O42" s="32">
        <v>4974179</v>
      </c>
      <c r="P42" s="34">
        <f t="shared" si="2"/>
        <v>17205595</v>
      </c>
    </row>
    <row r="43" spans="1:16">
      <c r="A43" s="30" t="s">
        <v>43</v>
      </c>
      <c r="B43" s="34">
        <v>2300149</v>
      </c>
      <c r="C43" s="65">
        <v>198250</v>
      </c>
      <c r="D43" s="37">
        <f t="shared" si="7"/>
        <v>2498399</v>
      </c>
      <c r="E43" s="71">
        <v>0</v>
      </c>
      <c r="F43" s="32">
        <v>316742</v>
      </c>
      <c r="G43" s="75">
        <v>0</v>
      </c>
      <c r="H43" s="31">
        <f t="shared" si="1"/>
        <v>2815141</v>
      </c>
      <c r="I43" s="56" t="s">
        <v>92</v>
      </c>
      <c r="J43" s="68">
        <v>3749118</v>
      </c>
      <c r="K43" s="86">
        <v>0</v>
      </c>
      <c r="L43" s="32">
        <f t="shared" si="6"/>
        <v>3749118</v>
      </c>
      <c r="M43" s="80">
        <v>0</v>
      </c>
      <c r="N43" s="32">
        <v>17873</v>
      </c>
      <c r="O43" s="80">
        <v>0</v>
      </c>
      <c r="P43" s="41">
        <f t="shared" si="2"/>
        <v>3766991</v>
      </c>
    </row>
    <row r="44" spans="1:16">
      <c r="A44" s="3" t="s">
        <v>44</v>
      </c>
      <c r="B44" s="116">
        <v>31539175</v>
      </c>
      <c r="C44" s="117">
        <v>630698</v>
      </c>
      <c r="D44" s="51">
        <f t="shared" si="7"/>
        <v>32169873</v>
      </c>
      <c r="E44" s="81">
        <v>0</v>
      </c>
      <c r="F44" s="27">
        <v>436219</v>
      </c>
      <c r="G44" s="119">
        <v>3192426</v>
      </c>
      <c r="H44" s="26">
        <f>SUM(D44:G44)</f>
        <v>35798518</v>
      </c>
      <c r="I44" s="55" t="s">
        <v>93</v>
      </c>
      <c r="J44" s="66">
        <v>6937352</v>
      </c>
      <c r="K44" s="37">
        <v>947420</v>
      </c>
      <c r="L44" s="27">
        <f t="shared" si="6"/>
        <v>7884772</v>
      </c>
      <c r="M44" s="27">
        <v>157</v>
      </c>
      <c r="N44" s="27">
        <v>278948</v>
      </c>
      <c r="O44" s="27">
        <v>10753922</v>
      </c>
      <c r="P44" s="116">
        <f t="shared" si="2"/>
        <v>18917799</v>
      </c>
    </row>
    <row r="45" spans="1:16">
      <c r="A45" s="8" t="s">
        <v>45</v>
      </c>
      <c r="B45" s="72">
        <v>0</v>
      </c>
      <c r="C45" s="73">
        <v>0</v>
      </c>
      <c r="D45" s="75">
        <f t="shared" si="3"/>
        <v>0</v>
      </c>
      <c r="E45" s="75">
        <v>0</v>
      </c>
      <c r="F45" s="32">
        <v>29963</v>
      </c>
      <c r="G45" s="75">
        <v>0</v>
      </c>
      <c r="H45" s="124">
        <f t="shared" si="1"/>
        <v>29963</v>
      </c>
      <c r="I45" s="55" t="s">
        <v>94</v>
      </c>
      <c r="J45" s="66">
        <v>35217471</v>
      </c>
      <c r="K45" s="37">
        <v>173963</v>
      </c>
      <c r="L45" s="32">
        <f t="shared" si="6"/>
        <v>35391434</v>
      </c>
      <c r="M45" s="71">
        <v>0</v>
      </c>
      <c r="N45" s="32">
        <v>67106</v>
      </c>
      <c r="O45" s="75">
        <v>0</v>
      </c>
      <c r="P45" s="34">
        <f t="shared" si="2"/>
        <v>35458540</v>
      </c>
    </row>
    <row r="46" spans="1:16">
      <c r="A46" s="8" t="s">
        <v>46</v>
      </c>
      <c r="B46" s="72">
        <v>0</v>
      </c>
      <c r="C46" s="73">
        <v>0</v>
      </c>
      <c r="D46" s="75">
        <f t="shared" si="3"/>
        <v>0</v>
      </c>
      <c r="E46" s="75">
        <v>0</v>
      </c>
      <c r="F46" s="75">
        <v>0</v>
      </c>
      <c r="G46" s="75">
        <v>0</v>
      </c>
      <c r="H46" s="125">
        <f>SUM(D46:G46)</f>
        <v>0</v>
      </c>
      <c r="I46" s="55" t="s">
        <v>95</v>
      </c>
      <c r="J46" s="66">
        <v>50151922</v>
      </c>
      <c r="K46" s="37">
        <v>389321</v>
      </c>
      <c r="L46" s="32">
        <f t="shared" si="6"/>
        <v>50541243</v>
      </c>
      <c r="M46" s="71">
        <v>0</v>
      </c>
      <c r="N46" s="32">
        <v>192948</v>
      </c>
      <c r="O46" s="32">
        <v>2806432</v>
      </c>
      <c r="P46" s="34">
        <f t="shared" si="2"/>
        <v>53540623</v>
      </c>
    </row>
    <row r="47" spans="1:16">
      <c r="A47" s="8" t="s">
        <v>112</v>
      </c>
      <c r="B47" s="34">
        <v>6642359</v>
      </c>
      <c r="C47" s="65">
        <v>194150</v>
      </c>
      <c r="D47" s="32">
        <v>6760659</v>
      </c>
      <c r="E47" s="75">
        <v>0</v>
      </c>
      <c r="F47" s="32">
        <v>343490</v>
      </c>
      <c r="G47" s="32">
        <v>2801845</v>
      </c>
      <c r="H47" s="124">
        <f t="shared" si="1"/>
        <v>9905994</v>
      </c>
      <c r="I47" s="55" t="s">
        <v>96</v>
      </c>
      <c r="J47" s="66">
        <v>22212522</v>
      </c>
      <c r="K47" s="37">
        <v>233515</v>
      </c>
      <c r="L47" s="32">
        <f t="shared" si="6"/>
        <v>22446037</v>
      </c>
      <c r="M47" s="71">
        <v>0</v>
      </c>
      <c r="N47" s="32">
        <v>133362</v>
      </c>
      <c r="O47" s="32">
        <v>6236837</v>
      </c>
      <c r="P47" s="34">
        <f t="shared" si="2"/>
        <v>28816236</v>
      </c>
    </row>
    <row r="48" spans="1:16">
      <c r="A48" s="87" t="s">
        <v>47</v>
      </c>
      <c r="B48" s="41">
        <v>699312</v>
      </c>
      <c r="C48" s="84">
        <v>0</v>
      </c>
      <c r="D48" s="40">
        <f>B48+C48</f>
        <v>699312</v>
      </c>
      <c r="E48" s="83">
        <v>0</v>
      </c>
      <c r="F48" s="40">
        <v>28753</v>
      </c>
      <c r="G48" s="83">
        <v>0</v>
      </c>
      <c r="H48" s="126">
        <f t="shared" si="1"/>
        <v>728065</v>
      </c>
      <c r="I48" s="56" t="s">
        <v>97</v>
      </c>
      <c r="J48" s="68">
        <v>33711420</v>
      </c>
      <c r="K48" s="53">
        <v>671903</v>
      </c>
      <c r="L48" s="40">
        <f t="shared" si="6"/>
        <v>34383323</v>
      </c>
      <c r="M48" s="80">
        <v>0</v>
      </c>
      <c r="N48" s="40">
        <v>294010</v>
      </c>
      <c r="O48" s="40">
        <v>8851771</v>
      </c>
      <c r="P48" s="41">
        <f t="shared" si="2"/>
        <v>43529104</v>
      </c>
    </row>
    <row r="49" spans="1:16">
      <c r="A49" s="43" t="s">
        <v>61</v>
      </c>
      <c r="G49" s="43" t="s">
        <v>61</v>
      </c>
      <c r="H49" s="43" t="s">
        <v>106</v>
      </c>
      <c r="L49" s="43"/>
    </row>
    <row r="50" spans="1:16">
      <c r="A50" s="3"/>
      <c r="B50" s="4"/>
      <c r="C50" s="3"/>
      <c r="D50" s="5"/>
      <c r="E50" s="89"/>
      <c r="F50" s="91"/>
      <c r="G50" s="92" t="s">
        <v>0</v>
      </c>
      <c r="H50" s="7"/>
      <c r="I50" s="47"/>
      <c r="J50" s="4"/>
      <c r="K50" s="3"/>
      <c r="L50" s="5"/>
      <c r="M50" s="89"/>
      <c r="N50" s="91"/>
      <c r="O50" s="92" t="s">
        <v>0</v>
      </c>
      <c r="P50" s="7"/>
    </row>
    <row r="51" spans="1:16">
      <c r="A51" s="8"/>
      <c r="B51" s="9"/>
      <c r="C51" s="10" t="s">
        <v>125</v>
      </c>
      <c r="D51" s="11"/>
      <c r="E51" s="96" t="s">
        <v>1</v>
      </c>
      <c r="F51" s="98" t="s">
        <v>2</v>
      </c>
      <c r="G51" s="98" t="s">
        <v>3</v>
      </c>
      <c r="H51" s="13" t="s">
        <v>8</v>
      </c>
      <c r="I51" s="48"/>
      <c r="J51" s="9"/>
      <c r="K51" s="10" t="s">
        <v>125</v>
      </c>
      <c r="L51" s="11"/>
      <c r="M51" s="96" t="s">
        <v>1</v>
      </c>
      <c r="N51" s="98" t="s">
        <v>2</v>
      </c>
      <c r="O51" s="98" t="s">
        <v>3</v>
      </c>
      <c r="P51" s="13" t="s">
        <v>8</v>
      </c>
    </row>
    <row r="52" spans="1:16">
      <c r="A52" s="8"/>
      <c r="B52" s="14"/>
      <c r="C52" s="15"/>
      <c r="D52" s="16"/>
      <c r="E52" s="96" t="s">
        <v>4</v>
      </c>
      <c r="F52" s="98" t="s">
        <v>4</v>
      </c>
      <c r="G52" s="98" t="s">
        <v>5</v>
      </c>
      <c r="H52" s="13" t="s">
        <v>58</v>
      </c>
      <c r="I52" s="48"/>
      <c r="J52" s="14"/>
      <c r="K52" s="15"/>
      <c r="L52" s="16"/>
      <c r="M52" s="96" t="s">
        <v>4</v>
      </c>
      <c r="N52" s="98" t="s">
        <v>4</v>
      </c>
      <c r="O52" s="98" t="s">
        <v>5</v>
      </c>
      <c r="P52" s="13" t="s">
        <v>58</v>
      </c>
    </row>
    <row r="53" spans="1:16">
      <c r="A53" s="8"/>
      <c r="B53" s="17" t="s">
        <v>6</v>
      </c>
      <c r="C53" s="6" t="s">
        <v>7</v>
      </c>
      <c r="D53" s="18" t="s">
        <v>8</v>
      </c>
      <c r="E53" s="96" t="s">
        <v>6</v>
      </c>
      <c r="F53" s="98" t="s">
        <v>6</v>
      </c>
      <c r="G53" s="98" t="s">
        <v>8</v>
      </c>
      <c r="H53" s="10" t="s">
        <v>59</v>
      </c>
      <c r="I53" s="48"/>
      <c r="J53" s="17" t="s">
        <v>6</v>
      </c>
      <c r="K53" s="6" t="s">
        <v>7</v>
      </c>
      <c r="L53" s="20" t="s">
        <v>8</v>
      </c>
      <c r="M53" s="96" t="s">
        <v>6</v>
      </c>
      <c r="N53" s="98" t="s">
        <v>6</v>
      </c>
      <c r="O53" s="98" t="s">
        <v>8</v>
      </c>
      <c r="P53" s="10" t="s">
        <v>59</v>
      </c>
    </row>
    <row r="54" spans="1:16">
      <c r="A54" s="19" t="s">
        <v>9</v>
      </c>
      <c r="B54" s="17" t="s">
        <v>10</v>
      </c>
      <c r="C54" s="12" t="s">
        <v>10</v>
      </c>
      <c r="D54" s="20" t="s">
        <v>11</v>
      </c>
      <c r="E54" s="107" t="s">
        <v>119</v>
      </c>
      <c r="F54" s="98" t="s">
        <v>119</v>
      </c>
      <c r="G54" s="98" t="s">
        <v>119</v>
      </c>
      <c r="H54" s="19" t="s">
        <v>10</v>
      </c>
      <c r="I54" s="49" t="s">
        <v>9</v>
      </c>
      <c r="J54" s="17" t="s">
        <v>10</v>
      </c>
      <c r="K54" s="12" t="s">
        <v>10</v>
      </c>
      <c r="L54" s="20" t="s">
        <v>11</v>
      </c>
      <c r="M54" s="107" t="s">
        <v>119</v>
      </c>
      <c r="N54" s="98" t="s">
        <v>119</v>
      </c>
      <c r="O54" s="98" t="s">
        <v>119</v>
      </c>
      <c r="P54" s="19" t="s">
        <v>10</v>
      </c>
    </row>
    <row r="55" spans="1:16">
      <c r="A55" s="15"/>
      <c r="B55" s="21" t="s">
        <v>60</v>
      </c>
      <c r="C55" s="22" t="s">
        <v>60</v>
      </c>
      <c r="D55" s="23" t="s">
        <v>60</v>
      </c>
      <c r="E55" s="112" t="s">
        <v>60</v>
      </c>
      <c r="F55" s="110" t="s">
        <v>60</v>
      </c>
      <c r="G55" s="110" t="s">
        <v>60</v>
      </c>
      <c r="H55" s="24" t="s">
        <v>60</v>
      </c>
      <c r="I55" s="50"/>
      <c r="J55" s="21" t="s">
        <v>60</v>
      </c>
      <c r="K55" s="22" t="s">
        <v>60</v>
      </c>
      <c r="L55" s="23" t="s">
        <v>60</v>
      </c>
      <c r="M55" s="112" t="s">
        <v>60</v>
      </c>
      <c r="N55" s="110" t="s">
        <v>60</v>
      </c>
      <c r="O55" s="110" t="s">
        <v>60</v>
      </c>
      <c r="P55" s="24" t="s">
        <v>60</v>
      </c>
    </row>
    <row r="56" spans="1:16">
      <c r="A56" s="30" t="s">
        <v>48</v>
      </c>
      <c r="B56" s="34">
        <f>'[1]Tax Valuation'!$B$91</f>
        <v>30010296</v>
      </c>
      <c r="C56" s="65">
        <v>651325</v>
      </c>
      <c r="D56" s="51">
        <f t="shared" ref="D56:D63" si="8">B56+C56</f>
        <v>30661621</v>
      </c>
      <c r="E56" s="75">
        <v>0</v>
      </c>
      <c r="F56" s="32">
        <v>35735</v>
      </c>
      <c r="G56" s="32">
        <v>4942617</v>
      </c>
      <c r="H56" s="26">
        <f>SUM(D56:G56)</f>
        <v>35639973</v>
      </c>
      <c r="I56" s="33" t="s">
        <v>98</v>
      </c>
      <c r="J56" s="66">
        <f>'[1]Tax Valuation'!$B$101</f>
        <v>3921308</v>
      </c>
      <c r="K56" s="37">
        <v>613387</v>
      </c>
      <c r="L56" s="35">
        <f>J56+K56</f>
        <v>4534695</v>
      </c>
      <c r="M56" s="71">
        <v>0</v>
      </c>
      <c r="N56" s="32">
        <v>281715</v>
      </c>
      <c r="O56" s="71">
        <v>0</v>
      </c>
      <c r="P56" s="116">
        <f t="shared" ref="P56:P65" si="9">SUM(L56:O56)</f>
        <v>4816410</v>
      </c>
    </row>
    <row r="57" spans="1:16">
      <c r="A57" s="30" t="s">
        <v>49</v>
      </c>
      <c r="B57" s="34">
        <f>'[1]Tax Valuation'!$B$92</f>
        <v>590554</v>
      </c>
      <c r="C57" s="65">
        <v>170230</v>
      </c>
      <c r="D57" s="32">
        <f t="shared" si="8"/>
        <v>760784</v>
      </c>
      <c r="E57" s="75">
        <v>0</v>
      </c>
      <c r="F57" s="32">
        <v>154417</v>
      </c>
      <c r="G57" s="32">
        <v>3249448</v>
      </c>
      <c r="H57" s="124">
        <f t="shared" ref="H57:H60" si="10">SUM(D57:G57)</f>
        <v>4164649</v>
      </c>
      <c r="I57" s="33" t="s">
        <v>99</v>
      </c>
      <c r="J57" s="66">
        <f>'[1]Tax Valuation'!$B$102</f>
        <v>29517975</v>
      </c>
      <c r="K57" s="37">
        <v>9514910</v>
      </c>
      <c r="L57" s="35">
        <f t="shared" ref="L57:L60" si="11">J57+K57</f>
        <v>39032885</v>
      </c>
      <c r="M57" s="31">
        <v>186849891</v>
      </c>
      <c r="N57" s="32">
        <v>1132793</v>
      </c>
      <c r="O57" s="32">
        <v>20599751</v>
      </c>
      <c r="P57" s="34">
        <f t="shared" si="9"/>
        <v>247615320</v>
      </c>
    </row>
    <row r="58" spans="1:16">
      <c r="A58" s="36" t="s">
        <v>50</v>
      </c>
      <c r="B58" s="34">
        <f>'[1]Tax Valuation'!$B$93</f>
        <v>15085936</v>
      </c>
      <c r="C58" s="65">
        <v>69000</v>
      </c>
      <c r="D58" s="32">
        <f t="shared" si="8"/>
        <v>15154936</v>
      </c>
      <c r="E58" s="75">
        <v>0</v>
      </c>
      <c r="F58" s="32">
        <v>20967</v>
      </c>
      <c r="G58" s="32">
        <v>5900217</v>
      </c>
      <c r="H58" s="124">
        <f t="shared" si="10"/>
        <v>21076120</v>
      </c>
      <c r="I58" s="33" t="s">
        <v>100</v>
      </c>
      <c r="J58" s="66">
        <f>'[1]Tax Valuation'!$B$103</f>
        <v>865123</v>
      </c>
      <c r="K58" s="37">
        <v>234761</v>
      </c>
      <c r="L58" s="35">
        <f t="shared" si="11"/>
        <v>1099884</v>
      </c>
      <c r="M58" s="71">
        <v>0</v>
      </c>
      <c r="N58" s="32">
        <v>169722</v>
      </c>
      <c r="O58" s="32">
        <v>879037</v>
      </c>
      <c r="P58" s="34">
        <f t="shared" si="9"/>
        <v>2148643</v>
      </c>
    </row>
    <row r="59" spans="1:16">
      <c r="A59" s="36" t="s">
        <v>51</v>
      </c>
      <c r="B59" s="34">
        <f>'[1]Tax Valuation'!$B$94</f>
        <v>8266091</v>
      </c>
      <c r="C59" s="73">
        <v>0</v>
      </c>
      <c r="D59" s="32">
        <f t="shared" si="8"/>
        <v>8266091</v>
      </c>
      <c r="E59" s="75">
        <v>0</v>
      </c>
      <c r="F59" s="32">
        <v>11687</v>
      </c>
      <c r="G59" s="75">
        <v>0</v>
      </c>
      <c r="H59" s="124">
        <f t="shared" si="10"/>
        <v>8277778</v>
      </c>
      <c r="I59" s="33" t="s">
        <v>101</v>
      </c>
      <c r="J59" s="66">
        <f>'[1]Tax Valuation'!$B$104</f>
        <v>3248855</v>
      </c>
      <c r="K59" s="37">
        <v>32700</v>
      </c>
      <c r="L59" s="35">
        <f t="shared" si="11"/>
        <v>3281555</v>
      </c>
      <c r="M59" s="71">
        <v>0</v>
      </c>
      <c r="N59" s="32">
        <v>15801</v>
      </c>
      <c r="O59" s="32">
        <v>461878</v>
      </c>
      <c r="P59" s="34">
        <f t="shared" si="9"/>
        <v>3759234</v>
      </c>
    </row>
    <row r="60" spans="1:16">
      <c r="A60" s="38" t="s">
        <v>52</v>
      </c>
      <c r="B60" s="41">
        <f>'[1]Tax Valuation'!$B$95</f>
        <v>7678746</v>
      </c>
      <c r="C60" s="67">
        <v>544068</v>
      </c>
      <c r="D60" s="37">
        <f t="shared" si="8"/>
        <v>8222814</v>
      </c>
      <c r="E60" s="83">
        <v>0</v>
      </c>
      <c r="F60" s="40">
        <v>77056</v>
      </c>
      <c r="G60" s="83">
        <v>0</v>
      </c>
      <c r="H60" s="31">
        <f t="shared" si="10"/>
        <v>8299870</v>
      </c>
      <c r="I60" s="33" t="s">
        <v>102</v>
      </c>
      <c r="J60" s="82">
        <v>0</v>
      </c>
      <c r="K60" s="74">
        <v>0</v>
      </c>
      <c r="L60" s="114">
        <f t="shared" si="11"/>
        <v>0</v>
      </c>
      <c r="M60" s="80">
        <v>0</v>
      </c>
      <c r="N60" s="32">
        <v>35938</v>
      </c>
      <c r="O60" s="32">
        <v>1630389</v>
      </c>
      <c r="P60" s="41">
        <f t="shared" si="9"/>
        <v>1666327</v>
      </c>
    </row>
    <row r="61" spans="1:16">
      <c r="A61" s="36" t="s">
        <v>53</v>
      </c>
      <c r="B61" s="34">
        <f>'[1]Tax Valuation'!$B$96</f>
        <v>6136273</v>
      </c>
      <c r="C61" s="73">
        <v>0</v>
      </c>
      <c r="D61" s="51">
        <f t="shared" si="8"/>
        <v>6136273</v>
      </c>
      <c r="E61" s="75">
        <v>0</v>
      </c>
      <c r="F61" s="32">
        <v>241643</v>
      </c>
      <c r="G61" s="32">
        <v>30171149</v>
      </c>
      <c r="H61" s="26">
        <f>SUM(D61:G61)</f>
        <v>36549065</v>
      </c>
      <c r="I61" s="28" t="s">
        <v>103</v>
      </c>
      <c r="J61" s="64">
        <f>'[1]Tax Valuation'!$B$106</f>
        <v>11548696</v>
      </c>
      <c r="K61" s="51">
        <v>370390</v>
      </c>
      <c r="L61" s="29">
        <f>J61+K61</f>
        <v>11919086</v>
      </c>
      <c r="M61" s="71">
        <v>0</v>
      </c>
      <c r="N61" s="27">
        <v>138822</v>
      </c>
      <c r="O61" s="27">
        <v>4491798</v>
      </c>
      <c r="P61" s="116">
        <f t="shared" si="9"/>
        <v>16549706</v>
      </c>
    </row>
    <row r="62" spans="1:16">
      <c r="A62" s="36" t="s">
        <v>54</v>
      </c>
      <c r="B62" s="34">
        <f>'[1]Tax Valuation'!$B$97</f>
        <v>3567300</v>
      </c>
      <c r="C62" s="73">
        <v>0</v>
      </c>
      <c r="D62" s="32">
        <f t="shared" si="8"/>
        <v>3567300</v>
      </c>
      <c r="E62" s="75">
        <v>0</v>
      </c>
      <c r="F62" s="32">
        <v>8096</v>
      </c>
      <c r="G62" s="75">
        <v>0</v>
      </c>
      <c r="H62" s="124">
        <f t="shared" ref="H62:H65" si="12">SUM(D62:G62)</f>
        <v>3575396</v>
      </c>
      <c r="I62" s="33" t="s">
        <v>117</v>
      </c>
      <c r="J62" s="66">
        <f>'[1]Tax Valuation'!$B$107</f>
        <v>2268789</v>
      </c>
      <c r="K62" s="74">
        <v>0</v>
      </c>
      <c r="L62" s="35">
        <v>2115419</v>
      </c>
      <c r="M62" s="71">
        <v>0</v>
      </c>
      <c r="N62" s="32">
        <v>34003</v>
      </c>
      <c r="O62" s="32">
        <v>447146</v>
      </c>
      <c r="P62" s="34">
        <f t="shared" si="9"/>
        <v>2596568</v>
      </c>
    </row>
    <row r="63" spans="1:16">
      <c r="A63" s="36" t="s">
        <v>55</v>
      </c>
      <c r="B63" s="34">
        <f>'[1]Tax Valuation'!$B$98</f>
        <v>1397324</v>
      </c>
      <c r="C63" s="65">
        <v>329175</v>
      </c>
      <c r="D63" s="32">
        <f t="shared" si="8"/>
        <v>1726499</v>
      </c>
      <c r="E63" s="75">
        <v>0</v>
      </c>
      <c r="F63" s="32">
        <v>1236</v>
      </c>
      <c r="G63" s="75">
        <v>0</v>
      </c>
      <c r="H63" s="124">
        <f t="shared" si="12"/>
        <v>1727735</v>
      </c>
      <c r="I63" s="33" t="s">
        <v>104</v>
      </c>
      <c r="J63" s="66">
        <f>'[1]Tax Valuation'!$B$108</f>
        <v>27438454</v>
      </c>
      <c r="K63" s="37">
        <v>235960</v>
      </c>
      <c r="L63" s="35">
        <f>J63+K63</f>
        <v>27674414</v>
      </c>
      <c r="M63" s="71">
        <v>0</v>
      </c>
      <c r="N63" s="32">
        <v>191169</v>
      </c>
      <c r="O63" s="32">
        <v>9810378</v>
      </c>
      <c r="P63" s="34">
        <f t="shared" si="9"/>
        <v>37675961</v>
      </c>
    </row>
    <row r="64" spans="1:16">
      <c r="A64" s="36" t="s">
        <v>56</v>
      </c>
      <c r="B64" s="72">
        <v>0</v>
      </c>
      <c r="C64" s="73">
        <v>0</v>
      </c>
      <c r="D64" s="75">
        <f t="shared" ref="D64" si="13">B64+C64</f>
        <v>0</v>
      </c>
      <c r="E64" s="75">
        <v>0</v>
      </c>
      <c r="F64" s="32">
        <v>13298</v>
      </c>
      <c r="G64" s="75">
        <v>0</v>
      </c>
      <c r="H64" s="124">
        <f t="shared" si="12"/>
        <v>13298</v>
      </c>
      <c r="I64" s="33" t="s">
        <v>105</v>
      </c>
      <c r="J64" s="82">
        <v>0</v>
      </c>
      <c r="K64" s="74">
        <v>0</v>
      </c>
      <c r="L64" s="74">
        <f>J64+K64</f>
        <v>0</v>
      </c>
      <c r="M64" s="71">
        <v>0</v>
      </c>
      <c r="N64" s="32">
        <v>133039</v>
      </c>
      <c r="O64" s="32">
        <v>4643035</v>
      </c>
      <c r="P64" s="34">
        <f t="shared" si="9"/>
        <v>4776074</v>
      </c>
    </row>
    <row r="65" spans="1:16">
      <c r="A65" s="38" t="s">
        <v>57</v>
      </c>
      <c r="B65" s="41">
        <f>'[1]Tax Valuation'!$B$100</f>
        <v>28352912</v>
      </c>
      <c r="C65" s="67">
        <v>70660</v>
      </c>
      <c r="D65" s="40">
        <f>B65+C65</f>
        <v>28423572</v>
      </c>
      <c r="E65" s="83">
        <v>0</v>
      </c>
      <c r="F65" s="40">
        <v>19938</v>
      </c>
      <c r="G65" s="40">
        <v>1228897</v>
      </c>
      <c r="H65" s="31">
        <f t="shared" si="12"/>
        <v>29672407</v>
      </c>
      <c r="I65" s="69" t="s">
        <v>118</v>
      </c>
      <c r="J65" s="68">
        <f>'[1]Tax Valuation'!$B$110</f>
        <v>4769593</v>
      </c>
      <c r="K65" s="53">
        <v>101220</v>
      </c>
      <c r="L65" s="42">
        <v>4477322</v>
      </c>
      <c r="M65" s="80">
        <v>0</v>
      </c>
      <c r="N65" s="83">
        <v>0</v>
      </c>
      <c r="O65" s="83">
        <v>0</v>
      </c>
      <c r="P65" s="41">
        <f t="shared" si="9"/>
        <v>4477322</v>
      </c>
    </row>
    <row r="66" spans="1:16" ht="16.5" customHeight="1" thickBot="1">
      <c r="A66" s="2"/>
      <c r="B66" s="2"/>
      <c r="C66" s="2"/>
      <c r="D66" s="2"/>
      <c r="E66" s="2"/>
      <c r="F66" s="2"/>
      <c r="G66" s="2"/>
      <c r="H66" s="115"/>
      <c r="I66" s="122" t="s">
        <v>126</v>
      </c>
      <c r="J66" s="123">
        <f>SUM(B9:B48)+SUM(J9:J48)+SUM(B56:B65)+SUM(J56:J65)</f>
        <v>1206460676</v>
      </c>
      <c r="K66" s="123">
        <f>SUM(C9:C48)+SUM(K9:K48)+SUM(C56:C65)+SUM(K56:K65)</f>
        <v>74662394</v>
      </c>
      <c r="L66" s="123">
        <f>SUM(D9:D48)+SUM(L9:L48)+SUM(D56:D65)+SUM(L56:L65)</f>
        <v>1272674364</v>
      </c>
      <c r="M66" s="123">
        <f>SUM(E9:E48)+SUM(M9:M48)+SUM(E56:E65)+SUM(M56:M65)</f>
        <v>1012788989</v>
      </c>
      <c r="N66" s="123">
        <f t="shared" ref="N66" si="14">SUM(F9:F48)+SUM(N9:N48)+SUM(F56:F65)+SUM(N56:N65)</f>
        <v>17642415</v>
      </c>
      <c r="O66" s="123">
        <f>SUM(G9:G48)+SUM(O9:O48)+SUM(G56:G65)+SUM(O56:O65)</f>
        <v>549959937</v>
      </c>
      <c r="P66" s="123">
        <f>SUM(H9:H48)+SUM(P9:P48)+SUM(H56:H65)+SUM(P56:P65)</f>
        <v>2853065705</v>
      </c>
    </row>
    <row r="67" spans="1:16" ht="11.25" thickTop="1">
      <c r="A67" s="30" t="s">
        <v>124</v>
      </c>
      <c r="B67" s="62"/>
      <c r="C67" s="62"/>
      <c r="D67" s="62"/>
      <c r="E67" s="62"/>
      <c r="F67" s="62"/>
      <c r="G67" s="62"/>
      <c r="H67" s="62"/>
      <c r="I67" s="62"/>
      <c r="J67" s="62"/>
    </row>
    <row r="68" spans="1:16">
      <c r="A68" s="120" t="s">
        <v>123</v>
      </c>
      <c r="B68" s="62"/>
      <c r="C68" s="62"/>
      <c r="D68" s="62"/>
      <c r="E68" s="62"/>
      <c r="F68" s="62"/>
      <c r="G68" s="62"/>
      <c r="H68" s="62"/>
      <c r="I68" s="62"/>
      <c r="J68" s="62"/>
    </row>
    <row r="69" spans="1:16">
      <c r="A69" s="30" t="s">
        <v>122</v>
      </c>
      <c r="B69" s="62"/>
      <c r="C69" s="62"/>
      <c r="D69" s="62"/>
      <c r="E69" s="62"/>
      <c r="F69" s="62"/>
      <c r="G69" s="62"/>
      <c r="H69" s="62"/>
      <c r="I69" s="62"/>
      <c r="J69" s="62"/>
    </row>
    <row r="70" spans="1:16">
      <c r="A70" s="58" t="s">
        <v>121</v>
      </c>
    </row>
    <row r="71" spans="1:16">
      <c r="A71" s="58" t="s">
        <v>120</v>
      </c>
    </row>
    <row r="72" spans="1:16">
      <c r="A72" s="58" t="s">
        <v>130</v>
      </c>
    </row>
    <row r="73" spans="1:16">
      <c r="A73" s="58" t="s">
        <v>128</v>
      </c>
    </row>
    <row r="74" spans="1:16">
      <c r="A74" s="58" t="s">
        <v>127</v>
      </c>
    </row>
    <row r="75" spans="1:16" ht="12.75" customHeight="1">
      <c r="A75" s="44" t="s">
        <v>129</v>
      </c>
      <c r="H75" s="1"/>
      <c r="I75" s="1"/>
      <c r="J75" s="1"/>
      <c r="K75" s="1"/>
    </row>
    <row r="76" spans="1:16">
      <c r="I76" s="59"/>
    </row>
    <row r="77" spans="1:16">
      <c r="I77" s="59"/>
    </row>
    <row r="78" spans="1:16">
      <c r="I78" s="8"/>
      <c r="L78" s="61"/>
    </row>
    <row r="79" spans="1:16" ht="6.75" customHeight="1"/>
    <row r="80" spans="1:16" ht="14.25" customHeight="1">
      <c r="B80" s="61"/>
      <c r="C80" s="30"/>
      <c r="D80" s="61"/>
      <c r="E80" s="30"/>
      <c r="F80" s="62"/>
      <c r="G80" s="61"/>
    </row>
    <row r="97" spans="1:9">
      <c r="A97" s="58"/>
    </row>
    <row r="98" spans="1:9">
      <c r="A98" s="58"/>
    </row>
    <row r="99" spans="1:9">
      <c r="A99" s="58"/>
    </row>
    <row r="100" spans="1:9">
      <c r="A100" s="60"/>
      <c r="B100" s="60"/>
      <c r="C100" s="60"/>
      <c r="D100" s="60"/>
      <c r="E100" s="60"/>
      <c r="F100" s="60"/>
      <c r="G100" s="60"/>
      <c r="H100" s="60"/>
    </row>
    <row r="101" spans="1:9">
      <c r="A101" s="60"/>
      <c r="B101" s="60"/>
      <c r="C101" s="60"/>
      <c r="D101" s="60"/>
      <c r="E101" s="60"/>
      <c r="F101" s="60"/>
      <c r="G101" s="60"/>
      <c r="H101" s="60"/>
      <c r="I101" s="59"/>
    </row>
    <row r="103" spans="1:9">
      <c r="A103" s="59"/>
      <c r="D103" s="59"/>
    </row>
    <row r="104" spans="1:9">
      <c r="A104" s="59"/>
      <c r="B104" s="30"/>
      <c r="D104" s="63"/>
    </row>
    <row r="105" spans="1:9">
      <c r="A105" s="59"/>
      <c r="B105" s="30"/>
    </row>
    <row r="106" spans="1:9">
      <c r="A106" s="59"/>
      <c r="B106" s="30"/>
    </row>
    <row r="107" spans="1:9">
      <c r="B107" s="30"/>
    </row>
    <row r="108" spans="1:9">
      <c r="B108" s="58"/>
    </row>
    <row r="109" spans="1:9">
      <c r="B109" s="30"/>
    </row>
    <row r="110" spans="1:9">
      <c r="B110" s="30"/>
    </row>
    <row r="111" spans="1:9">
      <c r="B111" s="58"/>
    </row>
    <row r="112" spans="1:9">
      <c r="C112" s="59"/>
    </row>
  </sheetData>
  <phoneticPr fontId="0" type="noConversion"/>
  <printOptions horizontalCentered="1"/>
  <pageMargins left="0" right="0" top="0.75" bottom="0" header="0.5" footer="0.5"/>
  <pageSetup scale="95" orientation="landscape" r:id="rId1"/>
  <headerFooter alignWithMargins="0"/>
  <rowBreaks count="1" manualBreakCount="1">
    <brk id="48" max="15" man="1"/>
  </rowBreaks>
  <ignoredErrors>
    <ignoredError sqref="H32 H35 H39 H47 P15 P20 P25 P28 P33 P37 P62 P6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Valuation of Transportation Cos</vt:lpstr>
      <vt:lpstr>'Valuation of Transportation Cos'!Print_Area</vt:lpstr>
    </vt:vector>
  </TitlesOfParts>
  <Company>NC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2016-03-17T16:03:03Z</cp:lastPrinted>
  <dcterms:created xsi:type="dcterms:W3CDTF">2004-03-19T14:38:24Z</dcterms:created>
  <dcterms:modified xsi:type="dcterms:W3CDTF">2016-12-01T16:29:35Z</dcterms:modified>
</cp:coreProperties>
</file>