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Individual Income\Detail\Tax Year 2014\2015 Appendix Statistical Abstract\"/>
    </mc:Choice>
  </mc:AlternateContent>
  <bookViews>
    <workbookView xWindow="120" yWindow="120" windowWidth="11940" windowHeight="6240" tabRatio="895"/>
  </bookViews>
  <sheets>
    <sheet name=" 2014 Calculation Res Returns " sheetId="1" r:id="rId1"/>
  </sheets>
  <definedNames>
    <definedName name="_xlnm.Print_Area" localSheetId="0">' 2014 Calculation Res Returns '!$A$1:$V$72</definedName>
  </definedNames>
  <calcPr calcId="152511" calcOnSave="0"/>
</workbook>
</file>

<file path=xl/calcChain.xml><?xml version="1.0" encoding="utf-8"?>
<calcChain xmlns="http://schemas.openxmlformats.org/spreadsheetml/2006/main">
  <c r="V14" i="1" l="1"/>
  <c r="U14" i="1"/>
  <c r="V56" i="1" l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T57" i="1"/>
  <c r="V57" i="1" s="1"/>
  <c r="S57" i="1"/>
  <c r="R57" i="1"/>
  <c r="Q57" i="1"/>
  <c r="P57" i="1"/>
  <c r="O57" i="1"/>
  <c r="N57" i="1"/>
  <c r="M57" i="1"/>
  <c r="L57" i="1"/>
  <c r="K57" i="1"/>
  <c r="J57" i="1"/>
  <c r="H57" i="1"/>
  <c r="G57" i="1"/>
  <c r="F57" i="1"/>
  <c r="E57" i="1"/>
  <c r="D57" i="1"/>
  <c r="C57" i="1"/>
  <c r="B57" i="1"/>
  <c r="U57" i="1" s="1"/>
  <c r="T36" i="1"/>
  <c r="U36" i="1" s="1"/>
  <c r="S36" i="1"/>
  <c r="R36" i="1"/>
  <c r="Q36" i="1"/>
  <c r="P36" i="1"/>
  <c r="O36" i="1"/>
  <c r="N36" i="1"/>
  <c r="M36" i="1"/>
  <c r="L36" i="1"/>
  <c r="K36" i="1"/>
  <c r="J36" i="1"/>
  <c r="H36" i="1"/>
  <c r="I36" i="1" s="1"/>
  <c r="G36" i="1"/>
  <c r="F36" i="1"/>
  <c r="E36" i="1"/>
  <c r="D36" i="1"/>
  <c r="C36" i="1"/>
  <c r="B36" i="1"/>
  <c r="V36" i="1" l="1"/>
  <c r="I57" i="1"/>
</calcChain>
</file>

<file path=xl/sharedStrings.xml><?xml version="1.0" encoding="utf-8"?>
<sst xmlns="http://schemas.openxmlformats.org/spreadsheetml/2006/main" count="178" uniqueCount="138">
  <si>
    <t>No Taxable Income</t>
  </si>
  <si>
    <t>TOTAL</t>
  </si>
  <si>
    <t>Deductions</t>
  </si>
  <si>
    <t>[$]</t>
  </si>
  <si>
    <t xml:space="preserve"> 200,001 or more</t>
  </si>
  <si>
    <t>Non-Positive AGI</t>
  </si>
  <si>
    <t>Tax</t>
  </si>
  <si>
    <t xml:space="preserve">Total </t>
  </si>
  <si>
    <t xml:space="preserve">Computed </t>
  </si>
  <si>
    <t>Credits</t>
  </si>
  <si>
    <t>Per</t>
  </si>
  <si>
    <t>Additions</t>
  </si>
  <si>
    <t>Return</t>
  </si>
  <si>
    <t>[%]</t>
  </si>
  <si>
    <t>B.  BY SIZE OF FEDERAL ADJUSTED GROSS INCOME</t>
  </si>
  <si>
    <t xml:space="preserve">       A.  BY SIZE OF NC TAXABLE INCOME</t>
  </si>
  <si>
    <t xml:space="preserve">[includes </t>
  </si>
  <si>
    <t xml:space="preserve">returns </t>
  </si>
  <si>
    <t>[before</t>
  </si>
  <si>
    <t>[after</t>
  </si>
  <si>
    <t>with</t>
  </si>
  <si>
    <t>residency</t>
  </si>
  <si>
    <t>deficit]</t>
  </si>
  <si>
    <t>proration]</t>
  </si>
  <si>
    <t>Number</t>
  </si>
  <si>
    <t>of</t>
  </si>
  <si>
    <t>Returns</t>
  </si>
  <si>
    <t xml:space="preserve"> Tax</t>
  </si>
  <si>
    <t xml:space="preserve"> 160,001 - 200,000</t>
  </si>
  <si>
    <t xml:space="preserve"> 120,001 - 160,000</t>
  </si>
  <si>
    <t xml:space="preserve"> 100,001 - 120,000</t>
  </si>
  <si>
    <t xml:space="preserve">   80,001 - 100,000</t>
  </si>
  <si>
    <t xml:space="preserve">   75,001 -   80,000</t>
  </si>
  <si>
    <t xml:space="preserve">   60,001 -   75,000</t>
  </si>
  <si>
    <t xml:space="preserve">   50,001 -   60,000</t>
  </si>
  <si>
    <t xml:space="preserve">   40,001 -   50,000</t>
  </si>
  <si>
    <t xml:space="preserve">   30,001 -   40,000</t>
  </si>
  <si>
    <t xml:space="preserve">   25,001 -   30,000</t>
  </si>
  <si>
    <t xml:space="preserve">   21,251 -   25,000</t>
  </si>
  <si>
    <t xml:space="preserve">   20,001 -   21,250 </t>
  </si>
  <si>
    <t xml:space="preserve">   17,001 -   20,000</t>
  </si>
  <si>
    <t xml:space="preserve">   15,001 -   17,000</t>
  </si>
  <si>
    <t xml:space="preserve">   12,751 -   15,000</t>
  </si>
  <si>
    <t xml:space="preserve">   10,626 -   12,750</t>
  </si>
  <si>
    <t xml:space="preserve">   10,001 -   10,625</t>
  </si>
  <si>
    <t xml:space="preserve">     6,001 -   10,000</t>
  </si>
  <si>
    <t xml:space="preserve">     4,001 -     6,000</t>
  </si>
  <si>
    <t xml:space="preserve">     2,001 -     4,000</t>
  </si>
  <si>
    <t>$          1 -     2,000</t>
  </si>
  <si>
    <t xml:space="preserve"> 500,000 - 999,999</t>
  </si>
  <si>
    <t xml:space="preserve"> 200,000 - 499,999</t>
  </si>
  <si>
    <t xml:space="preserve"> 150,000 - 199,999</t>
  </si>
  <si>
    <t xml:space="preserve"> 100,000 - 149,999</t>
  </si>
  <si>
    <t xml:space="preserve">   90,000 -   99,999</t>
  </si>
  <si>
    <t xml:space="preserve">   80,000 -   89,999</t>
  </si>
  <si>
    <t xml:space="preserve">   70,000 -   79,999</t>
  </si>
  <si>
    <t xml:space="preserve">   60,000 -   69,999</t>
  </si>
  <si>
    <t xml:space="preserve">   50,000 -   59,999</t>
  </si>
  <si>
    <t xml:space="preserve">   40,000 -   49,999</t>
  </si>
  <si>
    <t xml:space="preserve">   30,000 -   39,999</t>
  </si>
  <si>
    <t xml:space="preserve">   25,000 -   29,999</t>
  </si>
  <si>
    <t xml:space="preserve">   20,000 -   24,999</t>
  </si>
  <si>
    <t xml:space="preserve">   15,000 -   19,999</t>
  </si>
  <si>
    <t xml:space="preserve">   10,000 -   14,999</t>
  </si>
  <si>
    <t xml:space="preserve">     4,000 -     9,999</t>
  </si>
  <si>
    <t>$          1 -     3,999</t>
  </si>
  <si>
    <t>Amount</t>
  </si>
  <si>
    <t xml:space="preserve">                Deductions Claimed Pursuant to</t>
  </si>
  <si>
    <t>Deduction</t>
  </si>
  <si>
    <t>Value</t>
  </si>
  <si>
    <t>Aver-</t>
  </si>
  <si>
    <t>age</t>
  </si>
  <si>
    <t>Liability</t>
  </si>
  <si>
    <t xml:space="preserve">[after </t>
  </si>
  <si>
    <t>application</t>
  </si>
  <si>
    <t>of credits]</t>
  </si>
  <si>
    <t>Filed</t>
  </si>
  <si>
    <t xml:space="preserve">            Modifications</t>
  </si>
  <si>
    <t xml:space="preserve"> Computed NC Taxable Income</t>
  </si>
  <si>
    <t xml:space="preserve">Federal </t>
  </si>
  <si>
    <t xml:space="preserve">                     to</t>
  </si>
  <si>
    <t xml:space="preserve">   [includes returns with deficit]</t>
  </si>
  <si>
    <t>Net</t>
  </si>
  <si>
    <t>AGI</t>
  </si>
  <si>
    <t xml:space="preserve">                Federal</t>
  </si>
  <si>
    <t xml:space="preserve">                       AGI:</t>
  </si>
  <si>
    <t>Effec-</t>
  </si>
  <si>
    <t>Federal</t>
  </si>
  <si>
    <t>tive</t>
  </si>
  <si>
    <t>Income Level</t>
  </si>
  <si>
    <t>NCTI Level</t>
  </si>
  <si>
    <t>FAGI Level</t>
  </si>
  <si>
    <t>Gross</t>
  </si>
  <si>
    <t xml:space="preserve"> 1,000,000 or more</t>
  </si>
  <si>
    <t xml:space="preserve">           Number</t>
  </si>
  <si>
    <t xml:space="preserve">             D-400 Filing Financial Statistics:</t>
  </si>
  <si>
    <t xml:space="preserve">               of</t>
  </si>
  <si>
    <t xml:space="preserve">             Balance Tax Due/Overpayment</t>
  </si>
  <si>
    <r>
      <rPr>
        <b/>
        <sz val="8"/>
        <rFont val="Calibri"/>
        <family val="2"/>
      </rPr>
      <t xml:space="preserve">    [§</t>
    </r>
    <r>
      <rPr>
        <b/>
        <sz val="8"/>
        <rFont val="Times New Roman"/>
        <family val="1"/>
      </rPr>
      <t>105-134.6.(a2)] by Type††:</t>
    </r>
  </si>
  <si>
    <t xml:space="preserve">          Returns</t>
  </si>
  <si>
    <t xml:space="preserve">     Balance Tax Due</t>
  </si>
  <si>
    <t xml:space="preserve">        Overpayment</t>
  </si>
  <si>
    <t xml:space="preserve">   Standard Deduction</t>
  </si>
  <si>
    <t xml:space="preserve">  Itemized  Deductions</t>
  </si>
  <si>
    <t xml:space="preserve">Net Tax </t>
  </si>
  <si>
    <t xml:space="preserve">            Filed:</t>
  </si>
  <si>
    <t>[Net Tax†</t>
  </si>
  <si>
    <t>[Com-</t>
  </si>
  <si>
    <t>[No</t>
  </si>
  <si>
    <t xml:space="preserve"> &gt; Pre-</t>
  </si>
  <si>
    <t xml:space="preserve"> &lt; Pre-</t>
  </si>
  <si>
    <t>bined</t>
  </si>
  <si>
    <t>payments]</t>
  </si>
  <si>
    <t>[All</t>
  </si>
  <si>
    <t>Filing</t>
  </si>
  <si>
    <t>Lia-</t>
  </si>
  <si>
    <t>Returns]</t>
  </si>
  <si>
    <t>Statuses]</t>
  </si>
  <si>
    <t>bility]</t>
  </si>
  <si>
    <t xml:space="preserve">     Source: 2014 individual income tax extract.   Statistical summaries are compiled from personal income tax information extracted from tax year 2014 D-400, D-400 Sch S, and D-400TC forms processed within the DOR dynamic integrated</t>
  </si>
  <si>
    <t xml:space="preserve">     tax system during 2015; the extract is a composite database consisting of both audited and unaudited (edited and unedited) data that is subject to and may include inconsistencies resultant of taxpayer and/or processing error.</t>
  </si>
  <si>
    <t xml:space="preserve">     Number of returns filed with no tax liability=count of returns with $0 tax liability after application of tax credits</t>
  </si>
  <si>
    <t xml:space="preserve">   †Net Tax=Computed net tax liability (after application of tax credits) plus consumer use tax liability</t>
  </si>
  <si>
    <t xml:space="preserve">     Claiming itemized deductions on the federal return 1040 Sch A is a prerequisite for claiming itemized deductions on the NC D-400 Sch S return.  Allowable itemized deductions provisions for NC tax purposes (no longer identical to allowable </t>
  </si>
  <si>
    <t xml:space="preserve">     federal itemized deductions) include deductions for the following: qualified home mortgage interest and real estate property taxes (the sum of these deductions not to exceed $20,000), repayment of claim of right income, and</t>
  </si>
  <si>
    <t xml:space="preserve">     charitable contributions as allowed under the Code.  NC does not allow a deduction for state and local taxes and foreign income taxes, or for medical and dental expenses (deduction for medical and dental expenses reinstated for tax year 2015).</t>
  </si>
  <si>
    <t xml:space="preserve">     Resident returns=returns filed by individuals who reportedly maintained permanent residence in North Carolina for the entire calendar year 2014 </t>
  </si>
  <si>
    <t>TABLE 7.   TAX YEAR 2014 INDIVIDUAL INCOME TAX CALCULATION BY INCOME LEVEL</t>
  </si>
  <si>
    <t>†††Effective tax rate for NCTI basis=Net Tax as a % of Computed NC Net Taxable Income [after residency proration] for returns with positive taxable income</t>
  </si>
  <si>
    <t xml:space="preserve">†††Effective tax rate for FAGI basis=Net Tax as a % of Federal Adjusted Gross Income </t>
  </si>
  <si>
    <t>Rate†††</t>
  </si>
  <si>
    <t>Taken</t>
  </si>
  <si>
    <t xml:space="preserve">     allowance provision; increases the allowable child tax credit for certain taxpayers; and either eliminates or allows to sunset other tax credits applicable to the personal income tax.    </t>
  </si>
  <si>
    <t xml:space="preserve">     tax rates of 6%, 7%, and 7.75% with breaking points delineated according to filing status and taxable income); increases the NC standard deduction amount; redefines and limits allowable itemized deductions; eliminates the personal exemption </t>
  </si>
  <si>
    <r>
      <t xml:space="preserve">     SL 2013-316, (HB998), </t>
    </r>
    <r>
      <rPr>
        <b/>
        <i/>
        <sz val="9"/>
        <rFont val="Times New Roman"/>
        <family val="1"/>
      </rPr>
      <t>An Act to Simplify the NC Tax Structure and to Reduce Individual and Business Tax Rates</t>
    </r>
    <r>
      <rPr>
        <b/>
        <sz val="9"/>
        <rFont val="Times New Roman"/>
        <family val="1"/>
      </rPr>
      <t xml:space="preserve"> (enacted July 23, 2013) establishes a flat rate structure [5.8% rate for tax year 2014] to replace the multitiered bracket system (utilized </t>
    </r>
  </si>
  <si>
    <t xml:space="preserve">                   RESIDENT RETURNS</t>
  </si>
  <si>
    <r>
      <t xml:space="preserve"> ††In calculating NC taxable income, a taxpayer may deduct either the allowable NC standard deduction amount based on filing status </t>
    </r>
    <r>
      <rPr>
        <b/>
        <i/>
        <sz val="9"/>
        <rFont val="Times New Roman"/>
        <family val="1"/>
      </rPr>
      <t xml:space="preserve">or </t>
    </r>
    <r>
      <rPr>
        <b/>
        <sz val="9"/>
        <rFont val="Times New Roman"/>
        <family val="1"/>
      </rPr>
      <t>the itemized deductions amount allowable for NC tax purposes.</t>
    </r>
  </si>
  <si>
    <t xml:space="preserve">     Basic standard deduction allowances vary according to filing status: S=$7,500; MFJ/SS=$15,000; MFS=$7,500; and HH=$12,000.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</si>
</sst>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(* #,##0_);_(* \(#,##0\);_(* &quot;-&quot;??_);_(@_)"/>
  </numFmts>
  <fonts count="7" x14ac:knownFonts="1">
    <font>
      <sz val="10"/>
      <name val="Arial"/>
    </font>
    <font>
      <b/>
      <sz val="8"/>
      <name val="Times New Roman"/>
      <family val="1"/>
    </font>
    <font>
      <sz val="10"/>
      <name val="Courier"/>
      <family val="3"/>
    </font>
    <font>
      <b/>
      <sz val="8"/>
      <name val="Calibri"/>
      <family val="2"/>
    </font>
    <font>
      <b/>
      <sz val="9"/>
      <name val="Times New Roman"/>
      <family val="1"/>
    </font>
    <font>
      <sz val="9"/>
      <name val="Arial"/>
      <family val="2"/>
    </font>
    <font>
      <b/>
      <i/>
      <sz val="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999999"/>
      </top>
      <bottom/>
      <diagonal/>
    </border>
  </borders>
  <cellStyleXfs count="2">
    <xf numFmtId="0" fontId="0" fillId="0" borderId="0"/>
    <xf numFmtId="37" fontId="2" fillId="0" borderId="0"/>
  </cellStyleXfs>
  <cellXfs count="105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Border="1"/>
    <xf numFmtId="164" fontId="1" fillId="2" borderId="0" xfId="0" applyNumberFormat="1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2" borderId="1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3" xfId="0" applyFont="1" applyFill="1" applyBorder="1"/>
    <xf numFmtId="164" fontId="1" fillId="2" borderId="0" xfId="0" applyNumberFormat="1" applyFont="1" applyFill="1" applyAlignment="1">
      <alignment horizontal="centerContinuous"/>
    </xf>
    <xf numFmtId="0" fontId="1" fillId="2" borderId="0" xfId="0" applyFont="1" applyFill="1" applyBorder="1" applyAlignment="1">
      <alignment horizontal="center"/>
    </xf>
    <xf numFmtId="0" fontId="0" fillId="2" borderId="0" xfId="0" applyFill="1"/>
    <xf numFmtId="37" fontId="1" fillId="2" borderId="0" xfId="0" applyNumberFormat="1" applyFont="1" applyFill="1" applyBorder="1"/>
    <xf numFmtId="164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0" fontId="1" fillId="2" borderId="7" xfId="0" applyFont="1" applyFill="1" applyBorder="1"/>
    <xf numFmtId="37" fontId="1" fillId="2" borderId="0" xfId="1" applyFont="1" applyFill="1" applyBorder="1" applyAlignment="1">
      <alignment horizontal="centerContinuous"/>
    </xf>
    <xf numFmtId="164" fontId="1" fillId="2" borderId="0" xfId="1" applyNumberFormat="1" applyFont="1" applyFill="1" applyBorder="1" applyAlignment="1">
      <alignment horizontal="centerContinuous"/>
    </xf>
    <xf numFmtId="10" fontId="1" fillId="2" borderId="0" xfId="0" applyNumberFormat="1" applyFont="1" applyFill="1"/>
    <xf numFmtId="4" fontId="1" fillId="2" borderId="2" xfId="0" applyNumberFormat="1" applyFont="1" applyFill="1" applyBorder="1"/>
    <xf numFmtId="0" fontId="0" fillId="2" borderId="1" xfId="0" applyFill="1" applyBorder="1"/>
    <xf numFmtId="3" fontId="1" fillId="2" borderId="10" xfId="0" applyNumberFormat="1" applyFont="1" applyFill="1" applyBorder="1"/>
    <xf numFmtId="4" fontId="1" fillId="2" borderId="10" xfId="0" applyNumberFormat="1" applyFont="1" applyFill="1" applyBorder="1"/>
    <xf numFmtId="10" fontId="1" fillId="2" borderId="11" xfId="0" applyNumberFormat="1" applyFont="1" applyFill="1" applyBorder="1"/>
    <xf numFmtId="3" fontId="1" fillId="2" borderId="5" xfId="0" applyNumberFormat="1" applyFont="1" applyFill="1" applyBorder="1" applyAlignment="1">
      <alignment horizontal="right"/>
    </xf>
    <xf numFmtId="10" fontId="1" fillId="2" borderId="11" xfId="0" applyNumberFormat="1" applyFont="1" applyFill="1" applyBorder="1" applyAlignment="1">
      <alignment horizontal="right"/>
    </xf>
    <xf numFmtId="41" fontId="1" fillId="2" borderId="6" xfId="0" applyNumberFormat="1" applyFont="1" applyFill="1" applyBorder="1"/>
    <xf numFmtId="3" fontId="1" fillId="3" borderId="2" xfId="0" applyNumberFormat="1" applyFont="1" applyFill="1" applyBorder="1"/>
    <xf numFmtId="10" fontId="1" fillId="3" borderId="0" xfId="0" applyNumberFormat="1" applyFont="1" applyFill="1"/>
    <xf numFmtId="37" fontId="1" fillId="2" borderId="0" xfId="1" applyFont="1" applyFill="1" applyBorder="1" applyAlignment="1">
      <alignment horizontal="left"/>
    </xf>
    <xf numFmtId="0" fontId="0" fillId="2" borderId="6" xfId="0" applyFill="1" applyBorder="1"/>
    <xf numFmtId="164" fontId="1" fillId="2" borderId="0" xfId="0" applyNumberFormat="1" applyFont="1" applyFill="1" applyAlignment="1">
      <alignment horizontal="left"/>
    </xf>
    <xf numFmtId="0" fontId="1" fillId="4" borderId="12" xfId="0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0" fontId="0" fillId="4" borderId="12" xfId="0" applyFill="1" applyBorder="1"/>
    <xf numFmtId="0" fontId="1" fillId="4" borderId="12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centerContinuous"/>
    </xf>
    <xf numFmtId="164" fontId="1" fillId="4" borderId="12" xfId="0" applyNumberFormat="1" applyFont="1" applyFill="1" applyBorder="1" applyAlignment="1">
      <alignment horizontal="centerContinuous"/>
    </xf>
    <xf numFmtId="37" fontId="1" fillId="4" borderId="12" xfId="0" applyNumberFormat="1" applyFont="1" applyFill="1" applyBorder="1"/>
    <xf numFmtId="3" fontId="1" fillId="2" borderId="2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3" fontId="0" fillId="2" borderId="0" xfId="0" applyNumberFormat="1" applyFill="1"/>
    <xf numFmtId="0" fontId="1" fillId="2" borderId="13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center"/>
    </xf>
    <xf numFmtId="41" fontId="1" fillId="2" borderId="5" xfId="0" applyNumberFormat="1" applyFont="1" applyFill="1" applyBorder="1"/>
    <xf numFmtId="0" fontId="1" fillId="2" borderId="0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wrapText="1"/>
    </xf>
    <xf numFmtId="0" fontId="1" fillId="2" borderId="13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10" fontId="4" fillId="2" borderId="0" xfId="0" applyNumberFormat="1" applyFont="1" applyFill="1" applyBorder="1" applyAlignment="1">
      <alignment horizontal="right"/>
    </xf>
    <xf numFmtId="0" fontId="4" fillId="2" borderId="0" xfId="0" quotePrefix="1" applyFont="1" applyFill="1"/>
    <xf numFmtId="0" fontId="1" fillId="2" borderId="21" xfId="0" applyFont="1" applyFill="1" applyBorder="1" applyAlignment="1">
      <alignment horizontal="left"/>
    </xf>
    <xf numFmtId="0" fontId="1" fillId="2" borderId="21" xfId="0" applyFont="1" applyFill="1" applyBorder="1" applyAlignment="1">
      <alignment horizontal="center"/>
    </xf>
    <xf numFmtId="3" fontId="1" fillId="5" borderId="5" xfId="0" applyNumberFormat="1" applyFont="1" applyFill="1" applyBorder="1"/>
    <xf numFmtId="37" fontId="1" fillId="5" borderId="5" xfId="0" applyNumberFormat="1" applyFont="1" applyFill="1" applyBorder="1"/>
    <xf numFmtId="3" fontId="1" fillId="5" borderId="2" xfId="0" applyNumberFormat="1" applyFont="1" applyFill="1" applyBorder="1"/>
    <xf numFmtId="38" fontId="1" fillId="5" borderId="2" xfId="0" applyNumberFormat="1" applyFont="1" applyFill="1" applyBorder="1"/>
    <xf numFmtId="3" fontId="1" fillId="5" borderId="22" xfId="0" applyNumberFormat="1" applyFont="1" applyFill="1" applyBorder="1"/>
    <xf numFmtId="3" fontId="1" fillId="2" borderId="22" xfId="0" applyNumberFormat="1" applyFont="1" applyFill="1" applyBorder="1" applyAlignment="1">
      <alignment horizontal="right"/>
    </xf>
    <xf numFmtId="38" fontId="1" fillId="5" borderId="22" xfId="0" applyNumberFormat="1" applyFont="1" applyFill="1" applyBorder="1"/>
    <xf numFmtId="4" fontId="1" fillId="2" borderId="22" xfId="0" applyNumberFormat="1" applyFont="1" applyFill="1" applyBorder="1"/>
    <xf numFmtId="0" fontId="0" fillId="4" borderId="7" xfId="0" applyFill="1" applyBorder="1"/>
    <xf numFmtId="37" fontId="1" fillId="3" borderId="5" xfId="0" applyNumberFormat="1" applyFont="1" applyFill="1" applyBorder="1"/>
    <xf numFmtId="4" fontId="1" fillId="3" borderId="5" xfId="0" applyNumberFormat="1" applyFont="1" applyFill="1" applyBorder="1"/>
    <xf numFmtId="37" fontId="1" fillId="5" borderId="2" xfId="0" applyNumberFormat="1" applyFont="1" applyFill="1" applyBorder="1"/>
    <xf numFmtId="4" fontId="1" fillId="3" borderId="2" xfId="0" applyNumberFormat="1" applyFont="1" applyFill="1" applyBorder="1"/>
    <xf numFmtId="4" fontId="1" fillId="3" borderId="10" xfId="0" applyNumberFormat="1" applyFont="1" applyFill="1" applyBorder="1"/>
    <xf numFmtId="3" fontId="1" fillId="5" borderId="23" xfId="0" applyNumberFormat="1" applyFont="1" applyFill="1" applyBorder="1"/>
    <xf numFmtId="3" fontId="1" fillId="5" borderId="0" xfId="0" applyNumberFormat="1" applyFont="1" applyFill="1"/>
    <xf numFmtId="37" fontId="1" fillId="5" borderId="22" xfId="0" applyNumberFormat="1" applyFont="1" applyFill="1" applyBorder="1"/>
    <xf numFmtId="3" fontId="1" fillId="5" borderId="5" xfId="0" applyNumberFormat="1" applyFont="1" applyFill="1" applyBorder="1" applyAlignment="1">
      <alignment horizontal="right"/>
    </xf>
    <xf numFmtId="37" fontId="1" fillId="2" borderId="10" xfId="0" applyNumberFormat="1" applyFont="1" applyFill="1" applyBorder="1"/>
    <xf numFmtId="0" fontId="4" fillId="2" borderId="0" xfId="0" applyFont="1" applyFill="1" applyAlignment="1"/>
    <xf numFmtId="0" fontId="5" fillId="2" borderId="0" xfId="0" applyFont="1" applyFill="1" applyAlignment="1"/>
    <xf numFmtId="3" fontId="4" fillId="2" borderId="0" xfId="0" applyNumberFormat="1" applyFont="1" applyFill="1" applyBorder="1" applyAlignment="1"/>
    <xf numFmtId="4" fontId="4" fillId="3" borderId="0" xfId="0" applyNumberFormat="1" applyFont="1" applyFill="1" applyBorder="1" applyAlignment="1"/>
    <xf numFmtId="3" fontId="5" fillId="2" borderId="0" xfId="0" applyNumberFormat="1" applyFont="1" applyFill="1" applyAlignment="1"/>
    <xf numFmtId="0" fontId="4" fillId="2" borderId="0" xfId="0" applyFont="1" applyFill="1" applyBorder="1" applyAlignment="1"/>
    <xf numFmtId="0" fontId="4" fillId="2" borderId="0" xfId="0" quotePrefix="1" applyFont="1" applyFill="1" applyAlignment="1"/>
    <xf numFmtId="37" fontId="4" fillId="2" borderId="0" xfId="0" applyNumberFormat="1" applyFont="1" applyFill="1" applyBorder="1" applyAlignment="1"/>
  </cellXfs>
  <cellStyles count="2">
    <cellStyle name="Normal" xfId="0" builtinId="0"/>
    <cellStyle name="Normal_00fsde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6"/>
  <sheetViews>
    <sheetView tabSelected="1" zoomScaleNormal="100" workbookViewId="0">
      <selection activeCell="I81" sqref="I81"/>
    </sheetView>
  </sheetViews>
  <sheetFormatPr defaultRowHeight="10.5" customHeight="1" x14ac:dyDescent="0.2"/>
  <cols>
    <col min="1" max="1" width="12.7109375" style="11" customWidth="1"/>
    <col min="2" max="4" width="6.42578125" style="11" customWidth="1"/>
    <col min="5" max="5" width="9" style="11" customWidth="1"/>
    <col min="6" max="6" width="6.42578125" style="11" customWidth="1"/>
    <col min="7" max="7" width="9" style="11" customWidth="1"/>
    <col min="8" max="8" width="11" style="11" customWidth="1"/>
    <col min="9" max="9" width="6.42578125" style="11" customWidth="1"/>
    <col min="10" max="10" width="9" style="11" customWidth="1"/>
    <col min="11" max="11" width="10" style="11" customWidth="1"/>
    <col min="12" max="12" width="6.42578125" style="11" customWidth="1"/>
    <col min="13" max="13" width="9.7109375" style="11" customWidth="1"/>
    <col min="14" max="14" width="5.85546875" style="11" customWidth="1"/>
    <col min="15" max="15" width="9.7109375" style="11" customWidth="1"/>
    <col min="16" max="17" width="11" style="11" customWidth="1"/>
    <col min="18" max="18" width="10" style="11" customWidth="1"/>
    <col min="19" max="19" width="8" style="11" customWidth="1"/>
    <col min="20" max="20" width="9.7109375" style="11" customWidth="1"/>
    <col min="21" max="21" width="7.28515625" style="11" customWidth="1"/>
    <col min="22" max="22" width="5.85546875" style="11" customWidth="1"/>
    <col min="23" max="16384" width="9.140625" style="11"/>
  </cols>
  <sheetData>
    <row r="1" spans="1:22" ht="10.5" customHeight="1" x14ac:dyDescent="0.2">
      <c r="A1" s="39" t="s">
        <v>127</v>
      </c>
      <c r="B1" s="26"/>
      <c r="C1" s="26"/>
      <c r="D1" s="26"/>
      <c r="E1" s="26"/>
      <c r="F1" s="26"/>
      <c r="G1" s="27"/>
      <c r="H1" s="27"/>
      <c r="I1" s="26"/>
      <c r="J1" s="26"/>
      <c r="K1" s="26"/>
      <c r="L1" s="26"/>
      <c r="M1" s="26"/>
      <c r="N1" s="27"/>
      <c r="O1" s="27"/>
      <c r="P1" s="27"/>
      <c r="Q1" s="27"/>
      <c r="R1" s="3"/>
      <c r="S1" s="3"/>
      <c r="T1" s="3"/>
    </row>
    <row r="2" spans="1:22" ht="10.5" customHeight="1" x14ac:dyDescent="0.2">
      <c r="A2" s="39"/>
      <c r="B2" s="26"/>
      <c r="C2" s="26"/>
      <c r="D2" s="26"/>
      <c r="E2" s="26"/>
      <c r="F2" s="26"/>
      <c r="G2" s="27"/>
      <c r="H2" s="27"/>
      <c r="I2" s="26"/>
      <c r="J2" s="26"/>
      <c r="K2" s="26"/>
      <c r="L2" s="26"/>
      <c r="M2" s="26"/>
      <c r="N2" s="27"/>
      <c r="O2" s="27"/>
      <c r="P2" s="27"/>
      <c r="Q2" s="27"/>
      <c r="R2" s="3"/>
      <c r="S2" s="3"/>
      <c r="T2" s="3"/>
    </row>
    <row r="3" spans="1:22" ht="11.25" customHeight="1" thickBot="1" x14ac:dyDescent="0.25">
      <c r="G3" s="9"/>
      <c r="H3" s="9"/>
      <c r="I3" s="5"/>
      <c r="J3" s="1"/>
      <c r="K3" s="1" t="s">
        <v>135</v>
      </c>
      <c r="L3" s="5"/>
      <c r="M3" s="1"/>
      <c r="N3" s="41"/>
      <c r="O3" s="41"/>
      <c r="P3" s="9"/>
      <c r="Q3" s="4"/>
      <c r="R3" s="2"/>
      <c r="S3" s="2"/>
      <c r="T3" s="2"/>
    </row>
    <row r="4" spans="1:22" ht="10.5" customHeight="1" x14ac:dyDescent="0.2">
      <c r="A4" s="67"/>
      <c r="B4" s="50" t="s">
        <v>94</v>
      </c>
      <c r="C4" s="51"/>
      <c r="D4" s="56" t="s">
        <v>95</v>
      </c>
      <c r="E4" s="65"/>
      <c r="F4" s="65"/>
      <c r="G4" s="51"/>
      <c r="H4" s="51"/>
      <c r="I4" s="65"/>
      <c r="J4" s="50" t="s">
        <v>77</v>
      </c>
      <c r="K4" s="51"/>
      <c r="L4" s="56" t="s">
        <v>67</v>
      </c>
      <c r="M4" s="56"/>
      <c r="N4" s="56"/>
      <c r="O4" s="51"/>
      <c r="P4" s="50" t="s">
        <v>78</v>
      </c>
      <c r="Q4" s="51"/>
      <c r="R4" s="13"/>
      <c r="S4" s="13"/>
      <c r="T4" s="15"/>
      <c r="U4" s="14" t="s">
        <v>70</v>
      </c>
      <c r="V4" s="40"/>
    </row>
    <row r="5" spans="1:22" ht="10.5" customHeight="1" x14ac:dyDescent="0.2">
      <c r="A5" s="2"/>
      <c r="B5" s="68" t="s">
        <v>96</v>
      </c>
      <c r="C5" s="60"/>
      <c r="D5" s="59" t="s">
        <v>97</v>
      </c>
      <c r="E5" s="10"/>
      <c r="F5" s="10"/>
      <c r="G5" s="60"/>
      <c r="H5" s="60" t="s">
        <v>79</v>
      </c>
      <c r="I5" s="6"/>
      <c r="J5" s="68" t="s">
        <v>80</v>
      </c>
      <c r="K5" s="60"/>
      <c r="L5" s="10"/>
      <c r="M5" s="59" t="s">
        <v>98</v>
      </c>
      <c r="N5" s="59"/>
      <c r="O5" s="60"/>
      <c r="P5" s="52" t="s">
        <v>81</v>
      </c>
      <c r="Q5" s="53"/>
      <c r="R5" s="7"/>
      <c r="S5" s="7"/>
      <c r="T5" s="17" t="s">
        <v>82</v>
      </c>
      <c r="U5" s="16" t="s">
        <v>71</v>
      </c>
      <c r="V5" s="30"/>
    </row>
    <row r="6" spans="1:22" ht="10.5" customHeight="1" x14ac:dyDescent="0.2">
      <c r="A6" s="2"/>
      <c r="B6" s="68" t="s">
        <v>99</v>
      </c>
      <c r="C6" s="60"/>
      <c r="D6" s="76" t="s">
        <v>100</v>
      </c>
      <c r="E6" s="77"/>
      <c r="F6" s="76" t="s">
        <v>101</v>
      </c>
      <c r="G6" s="77"/>
      <c r="H6" s="60" t="s">
        <v>83</v>
      </c>
      <c r="I6" s="6" t="s">
        <v>70</v>
      </c>
      <c r="J6" s="68" t="s">
        <v>84</v>
      </c>
      <c r="K6" s="60"/>
      <c r="L6" s="63" t="s">
        <v>102</v>
      </c>
      <c r="M6" s="54"/>
      <c r="N6" s="63" t="s">
        <v>103</v>
      </c>
      <c r="O6" s="61"/>
      <c r="P6" s="6"/>
      <c r="Q6" s="6"/>
      <c r="R6" s="7"/>
      <c r="S6" s="18"/>
      <c r="T6" s="17" t="s">
        <v>6</v>
      </c>
      <c r="U6" s="16" t="s">
        <v>104</v>
      </c>
      <c r="V6" s="6"/>
    </row>
    <row r="7" spans="1:22" ht="10.5" customHeight="1" x14ac:dyDescent="0.2">
      <c r="A7" s="2"/>
      <c r="B7" s="68" t="s">
        <v>105</v>
      </c>
      <c r="C7" s="60"/>
      <c r="D7" s="54"/>
      <c r="E7" s="57" t="s">
        <v>106</v>
      </c>
      <c r="F7" s="54"/>
      <c r="G7" s="57" t="s">
        <v>106</v>
      </c>
      <c r="H7" s="60" t="s">
        <v>16</v>
      </c>
      <c r="I7" s="6" t="s">
        <v>71</v>
      </c>
      <c r="J7" s="6" t="s">
        <v>85</v>
      </c>
      <c r="K7" s="60"/>
      <c r="L7" s="57"/>
      <c r="M7" s="54"/>
      <c r="N7" s="57"/>
      <c r="O7" s="57"/>
      <c r="P7" s="19"/>
      <c r="Q7" s="7"/>
      <c r="R7" s="7" t="s">
        <v>8</v>
      </c>
      <c r="S7" s="7"/>
      <c r="T7" s="17" t="s">
        <v>72</v>
      </c>
      <c r="U7" s="16" t="s">
        <v>10</v>
      </c>
      <c r="V7" s="18" t="s">
        <v>86</v>
      </c>
    </row>
    <row r="8" spans="1:22" ht="10.5" customHeight="1" x14ac:dyDescent="0.2">
      <c r="A8" s="2"/>
      <c r="B8" s="57" t="s">
        <v>107</v>
      </c>
      <c r="C8" s="57" t="s">
        <v>108</v>
      </c>
      <c r="D8" s="6" t="s">
        <v>24</v>
      </c>
      <c r="E8" s="16" t="s">
        <v>109</v>
      </c>
      <c r="F8" s="6" t="s">
        <v>24</v>
      </c>
      <c r="G8" s="16" t="s">
        <v>110</v>
      </c>
      <c r="H8" s="60" t="s">
        <v>17</v>
      </c>
      <c r="I8" s="6" t="s">
        <v>87</v>
      </c>
      <c r="J8" s="69"/>
      <c r="K8" s="66"/>
      <c r="L8" s="6" t="s">
        <v>24</v>
      </c>
      <c r="M8" s="16"/>
      <c r="N8" s="6" t="s">
        <v>24</v>
      </c>
      <c r="O8" s="6"/>
      <c r="P8" s="6" t="s">
        <v>18</v>
      </c>
      <c r="Q8" s="6" t="s">
        <v>19</v>
      </c>
      <c r="R8" s="7" t="s">
        <v>92</v>
      </c>
      <c r="S8" s="18" t="s">
        <v>7</v>
      </c>
      <c r="T8" s="17" t="s">
        <v>73</v>
      </c>
      <c r="U8" s="16" t="s">
        <v>12</v>
      </c>
      <c r="V8" s="18" t="s">
        <v>88</v>
      </c>
    </row>
    <row r="9" spans="1:22" ht="10.5" customHeight="1" x14ac:dyDescent="0.2">
      <c r="A9" s="2"/>
      <c r="B9" s="16" t="s">
        <v>111</v>
      </c>
      <c r="C9" s="16" t="s">
        <v>6</v>
      </c>
      <c r="D9" s="20" t="s">
        <v>25</v>
      </c>
      <c r="E9" s="16" t="s">
        <v>112</v>
      </c>
      <c r="F9" s="20" t="s">
        <v>25</v>
      </c>
      <c r="G9" s="16" t="s">
        <v>112</v>
      </c>
      <c r="H9" s="60" t="s">
        <v>20</v>
      </c>
      <c r="I9" s="10" t="s">
        <v>83</v>
      </c>
      <c r="J9" s="6"/>
      <c r="K9" s="70"/>
      <c r="L9" s="20" t="s">
        <v>25</v>
      </c>
      <c r="M9" s="16" t="s">
        <v>68</v>
      </c>
      <c r="N9" s="21" t="s">
        <v>25</v>
      </c>
      <c r="O9" s="6" t="s">
        <v>68</v>
      </c>
      <c r="P9" s="7" t="s">
        <v>21</v>
      </c>
      <c r="Q9" s="7" t="s">
        <v>21</v>
      </c>
      <c r="R9" s="7" t="s">
        <v>27</v>
      </c>
      <c r="S9" s="7" t="s">
        <v>9</v>
      </c>
      <c r="T9" s="17" t="s">
        <v>74</v>
      </c>
      <c r="U9" s="16" t="s">
        <v>113</v>
      </c>
      <c r="V9" s="18" t="s">
        <v>6</v>
      </c>
    </row>
    <row r="10" spans="1:22" ht="10.5" customHeight="1" x14ac:dyDescent="0.2">
      <c r="A10" s="2"/>
      <c r="B10" s="16" t="s">
        <v>114</v>
      </c>
      <c r="C10" s="16" t="s">
        <v>115</v>
      </c>
      <c r="D10" s="10" t="s">
        <v>26</v>
      </c>
      <c r="E10" s="16" t="s">
        <v>66</v>
      </c>
      <c r="F10" s="10" t="s">
        <v>26</v>
      </c>
      <c r="G10" s="16" t="s">
        <v>66</v>
      </c>
      <c r="H10" s="60" t="s">
        <v>22</v>
      </c>
      <c r="I10" s="10" t="s">
        <v>69</v>
      </c>
      <c r="J10" s="64" t="s">
        <v>11</v>
      </c>
      <c r="K10" s="21" t="s">
        <v>2</v>
      </c>
      <c r="L10" s="10" t="s">
        <v>26</v>
      </c>
      <c r="M10" s="64" t="s">
        <v>66</v>
      </c>
      <c r="N10" s="16" t="s">
        <v>26</v>
      </c>
      <c r="O10" s="64" t="s">
        <v>66</v>
      </c>
      <c r="P10" s="6" t="s">
        <v>23</v>
      </c>
      <c r="Q10" s="6" t="s">
        <v>23</v>
      </c>
      <c r="R10" s="7" t="s">
        <v>72</v>
      </c>
      <c r="S10" s="7" t="s">
        <v>131</v>
      </c>
      <c r="T10" s="17" t="s">
        <v>75</v>
      </c>
      <c r="U10" s="16" t="s">
        <v>116</v>
      </c>
      <c r="V10" s="18" t="s">
        <v>130</v>
      </c>
    </row>
    <row r="11" spans="1:22" ht="10.5" customHeight="1" thickBot="1" x14ac:dyDescent="0.25">
      <c r="A11" s="71" t="s">
        <v>89</v>
      </c>
      <c r="B11" s="23" t="s">
        <v>117</v>
      </c>
      <c r="C11" s="23" t="s">
        <v>118</v>
      </c>
      <c r="D11" s="23" t="s">
        <v>76</v>
      </c>
      <c r="E11" s="22" t="s">
        <v>3</v>
      </c>
      <c r="F11" s="23" t="s">
        <v>76</v>
      </c>
      <c r="G11" s="22" t="s">
        <v>3</v>
      </c>
      <c r="H11" s="23" t="s">
        <v>3</v>
      </c>
      <c r="I11" s="10" t="s">
        <v>3</v>
      </c>
      <c r="J11" s="6" t="s">
        <v>3</v>
      </c>
      <c r="K11" s="16" t="s">
        <v>3</v>
      </c>
      <c r="L11" s="23" t="s">
        <v>76</v>
      </c>
      <c r="M11" s="22" t="s">
        <v>3</v>
      </c>
      <c r="N11" s="23" t="s">
        <v>76</v>
      </c>
      <c r="O11" s="62" t="s">
        <v>3</v>
      </c>
      <c r="P11" s="22" t="s">
        <v>3</v>
      </c>
      <c r="Q11" s="24" t="s">
        <v>3</v>
      </c>
      <c r="R11" s="24" t="s">
        <v>3</v>
      </c>
      <c r="S11" s="7" t="s">
        <v>3</v>
      </c>
      <c r="T11" s="17" t="s">
        <v>3</v>
      </c>
      <c r="U11" s="17" t="s">
        <v>3</v>
      </c>
      <c r="V11" s="17" t="s">
        <v>13</v>
      </c>
    </row>
    <row r="12" spans="1:22" ht="11.25" customHeight="1" thickBot="1" x14ac:dyDescent="0.25">
      <c r="A12" s="42" t="s">
        <v>90</v>
      </c>
      <c r="B12" s="46"/>
      <c r="C12" s="46"/>
      <c r="D12" s="46"/>
      <c r="E12" s="46"/>
      <c r="F12" s="46"/>
      <c r="G12" s="46"/>
      <c r="H12" s="46"/>
      <c r="I12" s="46"/>
      <c r="J12" s="42"/>
      <c r="K12" s="45" t="s">
        <v>15</v>
      </c>
      <c r="L12" s="45"/>
      <c r="M12" s="45"/>
      <c r="N12" s="43"/>
      <c r="O12" s="45"/>
      <c r="P12" s="43"/>
      <c r="Q12" s="44"/>
      <c r="R12" s="44"/>
      <c r="S12" s="44"/>
      <c r="T12" s="44"/>
      <c r="U12" s="43"/>
      <c r="V12" s="43"/>
    </row>
    <row r="13" spans="1:22" ht="10.5" customHeight="1" x14ac:dyDescent="0.2">
      <c r="A13" s="2" t="s">
        <v>0</v>
      </c>
      <c r="B13" s="78">
        <v>722828</v>
      </c>
      <c r="C13" s="95">
        <v>722828</v>
      </c>
      <c r="D13" s="92">
        <v>2095</v>
      </c>
      <c r="E13" s="78">
        <v>265957</v>
      </c>
      <c r="F13" s="78">
        <v>422172</v>
      </c>
      <c r="G13" s="92">
        <v>88223087.329999998</v>
      </c>
      <c r="H13" s="78">
        <v>4860834495.3600006</v>
      </c>
      <c r="I13" s="34">
        <f t="shared" ref="I13:I36" si="0">H13/B13</f>
        <v>6724.7457145545004</v>
      </c>
      <c r="J13" s="78">
        <v>268719014</v>
      </c>
      <c r="K13" s="78">
        <v>5171124076.9700003</v>
      </c>
      <c r="L13" s="78">
        <v>676879</v>
      </c>
      <c r="M13" s="78">
        <v>6791136000</v>
      </c>
      <c r="N13" s="78">
        <v>45949</v>
      </c>
      <c r="O13" s="78">
        <v>521238409.75</v>
      </c>
      <c r="P13" s="79">
        <v>-7353944977.3600006</v>
      </c>
      <c r="Q13" s="79">
        <v>-7353945979</v>
      </c>
      <c r="R13" s="58">
        <v>0</v>
      </c>
      <c r="S13" s="58">
        <v>0</v>
      </c>
      <c r="T13" s="58">
        <v>0</v>
      </c>
      <c r="U13" s="58">
        <v>0</v>
      </c>
      <c r="V13" s="36">
        <v>0</v>
      </c>
    </row>
    <row r="14" spans="1:22" ht="10.5" customHeight="1" x14ac:dyDescent="0.2">
      <c r="A14" s="2" t="s">
        <v>48</v>
      </c>
      <c r="B14" s="80">
        <v>167462</v>
      </c>
      <c r="C14" s="80">
        <v>51027</v>
      </c>
      <c r="D14" s="93">
        <v>34210</v>
      </c>
      <c r="E14" s="80">
        <v>1766619.85</v>
      </c>
      <c r="F14" s="80">
        <v>118911</v>
      </c>
      <c r="G14" s="93">
        <v>26309809.539999999</v>
      </c>
      <c r="H14" s="80">
        <v>2141750487.1099999</v>
      </c>
      <c r="I14" s="49">
        <f t="shared" si="0"/>
        <v>12789.471564354897</v>
      </c>
      <c r="J14" s="80">
        <v>6885121</v>
      </c>
      <c r="K14" s="80">
        <v>320448621.94</v>
      </c>
      <c r="L14" s="80">
        <v>162732</v>
      </c>
      <c r="M14" s="80">
        <v>1605943500</v>
      </c>
      <c r="N14" s="80">
        <v>4730</v>
      </c>
      <c r="O14" s="80">
        <v>51634192</v>
      </c>
      <c r="P14" s="89">
        <v>170609294.17000002</v>
      </c>
      <c r="Q14" s="81">
        <v>170609295</v>
      </c>
      <c r="R14" s="80">
        <v>9895493</v>
      </c>
      <c r="S14" s="80">
        <v>3188616</v>
      </c>
      <c r="T14" s="80">
        <v>6706877</v>
      </c>
      <c r="U14" s="29">
        <f>T14/B14</f>
        <v>40.050142718945196</v>
      </c>
      <c r="V14" s="28">
        <f>T14/Q14</f>
        <v>3.9311322398934943E-2</v>
      </c>
    </row>
    <row r="15" spans="1:22" ht="10.5" customHeight="1" x14ac:dyDescent="0.2">
      <c r="A15" s="2" t="s">
        <v>47</v>
      </c>
      <c r="B15" s="80">
        <v>162904</v>
      </c>
      <c r="C15" s="80">
        <v>30283</v>
      </c>
      <c r="D15" s="93">
        <v>47864</v>
      </c>
      <c r="E15" s="80">
        <v>5483754.9300000006</v>
      </c>
      <c r="F15" s="80">
        <v>105313</v>
      </c>
      <c r="G15" s="93">
        <v>25859466</v>
      </c>
      <c r="H15" s="80">
        <v>2414429811.6400003</v>
      </c>
      <c r="I15" s="49">
        <f t="shared" si="0"/>
        <v>14821.181871777246</v>
      </c>
      <c r="J15" s="80">
        <v>5195352</v>
      </c>
      <c r="K15" s="80">
        <v>298663927.5</v>
      </c>
      <c r="L15" s="80">
        <v>158603</v>
      </c>
      <c r="M15" s="80">
        <v>1583274000</v>
      </c>
      <c r="N15" s="80">
        <v>4301</v>
      </c>
      <c r="O15" s="80">
        <v>52582884</v>
      </c>
      <c r="P15" s="89">
        <v>485104352.13999999</v>
      </c>
      <c r="Q15" s="81">
        <v>485104353</v>
      </c>
      <c r="R15" s="80">
        <v>28136286</v>
      </c>
      <c r="S15" s="80">
        <v>8059776</v>
      </c>
      <c r="T15" s="80">
        <v>20076510</v>
      </c>
      <c r="U15" s="29">
        <f t="shared" ref="U15:U36" si="1">T15/B15</f>
        <v>123.24135687275941</v>
      </c>
      <c r="V15" s="28">
        <f t="shared" ref="V15:V35" si="2">T15/Q15</f>
        <v>4.1385961341806388E-2</v>
      </c>
    </row>
    <row r="16" spans="1:22" ht="10.5" customHeight="1" x14ac:dyDescent="0.2">
      <c r="A16" s="2" t="s">
        <v>46</v>
      </c>
      <c r="B16" s="80">
        <v>151811</v>
      </c>
      <c r="C16" s="80">
        <v>10980</v>
      </c>
      <c r="D16" s="93">
        <v>55690</v>
      </c>
      <c r="E16" s="80">
        <v>8967901.2699999996</v>
      </c>
      <c r="F16" s="80">
        <v>91489</v>
      </c>
      <c r="G16" s="93">
        <v>24995825.390000001</v>
      </c>
      <c r="H16" s="80">
        <v>2575755769.21</v>
      </c>
      <c r="I16" s="49">
        <f t="shared" si="0"/>
        <v>16966.858588705694</v>
      </c>
      <c r="J16" s="80">
        <v>7230441</v>
      </c>
      <c r="K16" s="80">
        <v>280676936.69999999</v>
      </c>
      <c r="L16" s="80">
        <v>147390</v>
      </c>
      <c r="M16" s="80">
        <v>1489759500</v>
      </c>
      <c r="N16" s="80">
        <v>4421</v>
      </c>
      <c r="O16" s="80">
        <v>56453430</v>
      </c>
      <c r="P16" s="89">
        <v>756096343.50999999</v>
      </c>
      <c r="Q16" s="81">
        <v>756096344</v>
      </c>
      <c r="R16" s="80">
        <v>43853824</v>
      </c>
      <c r="S16" s="80">
        <v>9783623</v>
      </c>
      <c r="T16" s="80">
        <v>34070201</v>
      </c>
      <c r="U16" s="29">
        <f t="shared" si="1"/>
        <v>224.42511412216507</v>
      </c>
      <c r="V16" s="28">
        <f t="shared" si="2"/>
        <v>4.5060660946668989E-2</v>
      </c>
    </row>
    <row r="17" spans="1:22" ht="10.5" customHeight="1" x14ac:dyDescent="0.2">
      <c r="A17" s="2" t="s">
        <v>45</v>
      </c>
      <c r="B17" s="80">
        <v>272433</v>
      </c>
      <c r="C17" s="80">
        <v>3963</v>
      </c>
      <c r="D17" s="93">
        <v>113242</v>
      </c>
      <c r="E17" s="80">
        <v>24393427.130000003</v>
      </c>
      <c r="F17" s="80">
        <v>154726</v>
      </c>
      <c r="G17" s="93">
        <v>45702993.469999999</v>
      </c>
      <c r="H17" s="80">
        <v>5536669188.8199997</v>
      </c>
      <c r="I17" s="49">
        <f t="shared" si="0"/>
        <v>20323.048928800843</v>
      </c>
      <c r="J17" s="80">
        <v>12345306</v>
      </c>
      <c r="K17" s="80">
        <v>551264932.16000009</v>
      </c>
      <c r="L17" s="80">
        <v>262940</v>
      </c>
      <c r="M17" s="80">
        <v>2702857500</v>
      </c>
      <c r="N17" s="80">
        <v>9493</v>
      </c>
      <c r="O17" s="80">
        <v>126456454</v>
      </c>
      <c r="P17" s="89">
        <v>2168435608.6599998</v>
      </c>
      <c r="Q17" s="81">
        <v>2168435609</v>
      </c>
      <c r="R17" s="80">
        <v>125769431</v>
      </c>
      <c r="S17" s="80">
        <v>19260520</v>
      </c>
      <c r="T17" s="80">
        <v>106508911</v>
      </c>
      <c r="U17" s="29">
        <f t="shared" si="1"/>
        <v>390.95451358682686</v>
      </c>
      <c r="V17" s="28">
        <f t="shared" si="2"/>
        <v>4.9117857388957867E-2</v>
      </c>
    </row>
    <row r="18" spans="1:22" ht="10.5" customHeight="1" x14ac:dyDescent="0.2">
      <c r="A18" s="2" t="s">
        <v>44</v>
      </c>
      <c r="B18" s="80">
        <v>39980</v>
      </c>
      <c r="C18" s="80">
        <v>167</v>
      </c>
      <c r="D18" s="93">
        <v>17287</v>
      </c>
      <c r="E18" s="80">
        <v>4388257.46</v>
      </c>
      <c r="F18" s="80">
        <v>22102</v>
      </c>
      <c r="G18" s="93">
        <v>6661734</v>
      </c>
      <c r="H18" s="80">
        <v>914602628.30999994</v>
      </c>
      <c r="I18" s="49">
        <f t="shared" si="0"/>
        <v>22876.503959729864</v>
      </c>
      <c r="J18" s="80">
        <v>1556160</v>
      </c>
      <c r="K18" s="80">
        <v>84398098</v>
      </c>
      <c r="L18" s="80">
        <v>38479</v>
      </c>
      <c r="M18" s="80">
        <v>399130500</v>
      </c>
      <c r="N18" s="80">
        <v>1501</v>
      </c>
      <c r="O18" s="80">
        <v>20342114</v>
      </c>
      <c r="P18" s="89">
        <v>412288076.31</v>
      </c>
      <c r="Q18" s="81">
        <v>412288076</v>
      </c>
      <c r="R18" s="80">
        <v>23912697</v>
      </c>
      <c r="S18" s="80">
        <v>2894946</v>
      </c>
      <c r="T18" s="80">
        <v>21017751</v>
      </c>
      <c r="U18" s="29">
        <f t="shared" si="1"/>
        <v>525.70662831415711</v>
      </c>
      <c r="V18" s="28">
        <f t="shared" si="2"/>
        <v>5.0978314007800701E-2</v>
      </c>
    </row>
    <row r="19" spans="1:22" ht="10.5" customHeight="1" x14ac:dyDescent="0.2">
      <c r="A19" s="2" t="s">
        <v>43</v>
      </c>
      <c r="B19" s="80">
        <v>131705</v>
      </c>
      <c r="C19" s="80">
        <v>371</v>
      </c>
      <c r="D19" s="93">
        <v>57970</v>
      </c>
      <c r="E19" s="80">
        <v>15665405.09</v>
      </c>
      <c r="F19" s="80">
        <v>71630</v>
      </c>
      <c r="G19" s="93">
        <v>22206443.710000001</v>
      </c>
      <c r="H19" s="80">
        <v>3213225013.6199999</v>
      </c>
      <c r="I19" s="49">
        <f t="shared" si="0"/>
        <v>24397.137645647468</v>
      </c>
      <c r="J19" s="80">
        <v>6065023</v>
      </c>
      <c r="K19" s="80">
        <v>292614315</v>
      </c>
      <c r="L19" s="80">
        <v>126578</v>
      </c>
      <c r="M19" s="80">
        <v>1318390500</v>
      </c>
      <c r="N19" s="80">
        <v>5127</v>
      </c>
      <c r="O19" s="80">
        <v>70022413</v>
      </c>
      <c r="P19" s="89">
        <v>1538262808.6199999</v>
      </c>
      <c r="Q19" s="81">
        <v>1538262809</v>
      </c>
      <c r="R19" s="80">
        <v>89219290</v>
      </c>
      <c r="S19" s="80">
        <v>9604063</v>
      </c>
      <c r="T19" s="80">
        <v>79615227</v>
      </c>
      <c r="U19" s="29">
        <f t="shared" si="1"/>
        <v>604.49661744049206</v>
      </c>
      <c r="V19" s="28">
        <f t="shared" si="2"/>
        <v>5.175658316263694E-2</v>
      </c>
    </row>
    <row r="20" spans="1:22" ht="10.5" customHeight="1" x14ac:dyDescent="0.2">
      <c r="A20" s="2" t="s">
        <v>42</v>
      </c>
      <c r="B20" s="80">
        <v>133890</v>
      </c>
      <c r="C20" s="80">
        <v>335</v>
      </c>
      <c r="D20" s="93">
        <v>59937</v>
      </c>
      <c r="E20" s="80">
        <v>17332802.199999999</v>
      </c>
      <c r="F20" s="80">
        <v>71580</v>
      </c>
      <c r="G20" s="93">
        <v>22844240.289999999</v>
      </c>
      <c r="H20" s="80">
        <v>3591914047.2399998</v>
      </c>
      <c r="I20" s="49">
        <f t="shared" si="0"/>
        <v>26827.351163193664</v>
      </c>
      <c r="J20" s="80">
        <v>6635644</v>
      </c>
      <c r="K20" s="80">
        <v>319194659</v>
      </c>
      <c r="L20" s="80">
        <v>128068</v>
      </c>
      <c r="M20" s="80">
        <v>1343739000</v>
      </c>
      <c r="N20" s="80">
        <v>5822</v>
      </c>
      <c r="O20" s="80">
        <v>79301549</v>
      </c>
      <c r="P20" s="89">
        <v>1856314483.24</v>
      </c>
      <c r="Q20" s="81">
        <v>1856314483</v>
      </c>
      <c r="R20" s="80">
        <v>107666482</v>
      </c>
      <c r="S20" s="80">
        <v>9968423</v>
      </c>
      <c r="T20" s="80">
        <v>97698059</v>
      </c>
      <c r="U20" s="29">
        <f t="shared" si="1"/>
        <v>729.6889909627306</v>
      </c>
      <c r="V20" s="28">
        <f t="shared" si="2"/>
        <v>5.2630122694571464E-2</v>
      </c>
    </row>
    <row r="21" spans="1:22" ht="10.5" customHeight="1" x14ac:dyDescent="0.2">
      <c r="A21" s="2" t="s">
        <v>41</v>
      </c>
      <c r="B21" s="80">
        <v>112134</v>
      </c>
      <c r="C21" s="80">
        <v>272</v>
      </c>
      <c r="D21" s="93">
        <v>50879</v>
      </c>
      <c r="E21" s="80">
        <v>15840071.17</v>
      </c>
      <c r="F21" s="80">
        <v>59135</v>
      </c>
      <c r="G21" s="93">
        <v>19109654.75</v>
      </c>
      <c r="H21" s="80">
        <v>3280390997.29</v>
      </c>
      <c r="I21" s="49">
        <f t="shared" si="0"/>
        <v>29254.204766529332</v>
      </c>
      <c r="J21" s="80">
        <v>6421077</v>
      </c>
      <c r="K21" s="80">
        <v>291202654.98000002</v>
      </c>
      <c r="L21" s="80">
        <v>106926</v>
      </c>
      <c r="M21" s="80">
        <v>1131084000</v>
      </c>
      <c r="N21" s="80">
        <v>5208</v>
      </c>
      <c r="O21" s="80">
        <v>71409777</v>
      </c>
      <c r="P21" s="89">
        <v>1793115642.3099999</v>
      </c>
      <c r="Q21" s="81">
        <v>1793115642</v>
      </c>
      <c r="R21" s="80">
        <v>104000875</v>
      </c>
      <c r="S21" s="80">
        <v>8468926</v>
      </c>
      <c r="T21" s="80">
        <v>95531949</v>
      </c>
      <c r="U21" s="29">
        <f t="shared" si="1"/>
        <v>851.94453956873031</v>
      </c>
      <c r="V21" s="28">
        <f t="shared" si="2"/>
        <v>5.3277070793630386E-2</v>
      </c>
    </row>
    <row r="22" spans="1:22" ht="10.5" customHeight="1" x14ac:dyDescent="0.2">
      <c r="A22" s="2" t="s">
        <v>40</v>
      </c>
      <c r="B22" s="80">
        <v>157734</v>
      </c>
      <c r="C22" s="80">
        <v>397</v>
      </c>
      <c r="D22" s="93">
        <v>72838</v>
      </c>
      <c r="E22" s="80">
        <v>24017992</v>
      </c>
      <c r="F22" s="80">
        <v>81840</v>
      </c>
      <c r="G22" s="93">
        <v>26936000.25</v>
      </c>
      <c r="H22" s="80">
        <v>5047363502.1599998</v>
      </c>
      <c r="I22" s="49">
        <f t="shared" si="0"/>
        <v>31999.210710182964</v>
      </c>
      <c r="J22" s="80">
        <v>8611540</v>
      </c>
      <c r="K22" s="80">
        <v>441454140.12</v>
      </c>
      <c r="L22" s="80">
        <v>149551</v>
      </c>
      <c r="M22" s="80">
        <v>1589611500</v>
      </c>
      <c r="N22" s="80">
        <v>8183</v>
      </c>
      <c r="O22" s="80">
        <v>110906197</v>
      </c>
      <c r="P22" s="89">
        <v>2914003205.04</v>
      </c>
      <c r="Q22" s="81">
        <v>2914003204</v>
      </c>
      <c r="R22" s="80">
        <v>169012342</v>
      </c>
      <c r="S22" s="80">
        <v>12137427</v>
      </c>
      <c r="T22" s="80">
        <v>156874915</v>
      </c>
      <c r="U22" s="29">
        <f t="shared" si="1"/>
        <v>994.55358388172488</v>
      </c>
      <c r="V22" s="28">
        <f t="shared" si="2"/>
        <v>5.3834846435536043E-2</v>
      </c>
    </row>
    <row r="23" spans="1:22" ht="10.5" customHeight="1" x14ac:dyDescent="0.2">
      <c r="A23" s="2" t="s">
        <v>39</v>
      </c>
      <c r="B23" s="80">
        <v>62070</v>
      </c>
      <c r="C23" s="80">
        <v>134</v>
      </c>
      <c r="D23" s="93">
        <v>29395</v>
      </c>
      <c r="E23" s="80">
        <v>10109571</v>
      </c>
      <c r="F23" s="80">
        <v>31437</v>
      </c>
      <c r="G23" s="93">
        <v>10255967</v>
      </c>
      <c r="H23" s="80">
        <v>2141980794</v>
      </c>
      <c r="I23" s="49">
        <f t="shared" si="0"/>
        <v>34509.115418076362</v>
      </c>
      <c r="J23" s="80">
        <v>4734881</v>
      </c>
      <c r="K23" s="80">
        <v>193011375</v>
      </c>
      <c r="L23" s="80">
        <v>58555</v>
      </c>
      <c r="M23" s="80">
        <v>625048500</v>
      </c>
      <c r="N23" s="80">
        <v>3515</v>
      </c>
      <c r="O23" s="80">
        <v>48651779</v>
      </c>
      <c r="P23" s="89">
        <v>1280004021</v>
      </c>
      <c r="Q23" s="81">
        <v>1280004021</v>
      </c>
      <c r="R23" s="80">
        <v>74240256</v>
      </c>
      <c r="S23" s="80">
        <v>4327375</v>
      </c>
      <c r="T23" s="80">
        <v>69912881</v>
      </c>
      <c r="U23" s="29">
        <f t="shared" si="1"/>
        <v>1126.3554212985339</v>
      </c>
      <c r="V23" s="28">
        <f t="shared" si="2"/>
        <v>5.461926669994422E-2</v>
      </c>
    </row>
    <row r="24" spans="1:22" ht="10.5" customHeight="1" x14ac:dyDescent="0.2">
      <c r="A24" s="2" t="s">
        <v>38</v>
      </c>
      <c r="B24" s="80">
        <v>172513</v>
      </c>
      <c r="C24" s="80">
        <v>421</v>
      </c>
      <c r="D24" s="93">
        <v>83138</v>
      </c>
      <c r="E24" s="80">
        <v>29792082.859999999</v>
      </c>
      <c r="F24" s="80">
        <v>85930</v>
      </c>
      <c r="G24" s="93">
        <v>28460113.52</v>
      </c>
      <c r="H24" s="80">
        <v>6420559062.5500011</v>
      </c>
      <c r="I24" s="49">
        <f t="shared" si="0"/>
        <v>37217.827424889729</v>
      </c>
      <c r="J24" s="80">
        <v>10212477</v>
      </c>
      <c r="K24" s="80">
        <v>575653810.5</v>
      </c>
      <c r="L24" s="80">
        <v>161288</v>
      </c>
      <c r="M24" s="80">
        <v>1719951000</v>
      </c>
      <c r="N24" s="80">
        <v>11225</v>
      </c>
      <c r="O24" s="80">
        <v>151779342</v>
      </c>
      <c r="P24" s="89">
        <v>3983387387.0500002</v>
      </c>
      <c r="Q24" s="81">
        <v>3983387388</v>
      </c>
      <c r="R24" s="80">
        <v>231036789</v>
      </c>
      <c r="S24" s="80">
        <v>12041922</v>
      </c>
      <c r="T24" s="80">
        <v>218994867</v>
      </c>
      <c r="U24" s="29">
        <f t="shared" si="1"/>
        <v>1269.4397929431404</v>
      </c>
      <c r="V24" s="28">
        <f t="shared" si="2"/>
        <v>5.4977044828661288E-2</v>
      </c>
    </row>
    <row r="25" spans="1:22" ht="10.5" customHeight="1" x14ac:dyDescent="0.2">
      <c r="A25" s="2" t="s">
        <v>37</v>
      </c>
      <c r="B25" s="80">
        <v>198306</v>
      </c>
      <c r="C25" s="80">
        <v>443</v>
      </c>
      <c r="D25" s="93">
        <v>98584</v>
      </c>
      <c r="E25" s="80">
        <v>38179091.269999996</v>
      </c>
      <c r="F25" s="80">
        <v>96146</v>
      </c>
      <c r="G25" s="93">
        <v>32808737</v>
      </c>
      <c r="H25" s="80">
        <v>8393485559.4399996</v>
      </c>
      <c r="I25" s="49">
        <f t="shared" si="0"/>
        <v>42325.928410839813</v>
      </c>
      <c r="J25" s="80">
        <v>15987898.460000001</v>
      </c>
      <c r="K25" s="80">
        <v>785422288.12</v>
      </c>
      <c r="L25" s="80">
        <v>181822</v>
      </c>
      <c r="M25" s="80">
        <v>1961622000</v>
      </c>
      <c r="N25" s="80">
        <v>16484</v>
      </c>
      <c r="O25" s="80">
        <v>222889193.13999999</v>
      </c>
      <c r="P25" s="89">
        <v>5439539976.6400003</v>
      </c>
      <c r="Q25" s="81">
        <v>5439539976</v>
      </c>
      <c r="R25" s="80">
        <v>315493824</v>
      </c>
      <c r="S25" s="80">
        <v>13223482</v>
      </c>
      <c r="T25" s="80">
        <v>302270342</v>
      </c>
      <c r="U25" s="29">
        <f t="shared" si="1"/>
        <v>1524.2622109265478</v>
      </c>
      <c r="V25" s="28">
        <f t="shared" si="2"/>
        <v>5.5569100205836962E-2</v>
      </c>
    </row>
    <row r="26" spans="1:22" ht="10.5" customHeight="1" x14ac:dyDescent="0.2">
      <c r="A26" s="2" t="s">
        <v>36</v>
      </c>
      <c r="B26" s="80">
        <v>307062</v>
      </c>
      <c r="C26" s="80">
        <v>786</v>
      </c>
      <c r="D26" s="93">
        <v>156397</v>
      </c>
      <c r="E26" s="80">
        <v>69465891.590000004</v>
      </c>
      <c r="F26" s="80">
        <v>146135</v>
      </c>
      <c r="G26" s="93">
        <v>53204062.339999996</v>
      </c>
      <c r="H26" s="80">
        <v>15546723291.08</v>
      </c>
      <c r="I26" s="49">
        <f t="shared" si="0"/>
        <v>50630.567413356257</v>
      </c>
      <c r="J26" s="80">
        <v>34485479</v>
      </c>
      <c r="K26" s="80">
        <v>1396878204.9099998</v>
      </c>
      <c r="L26" s="80">
        <v>272401</v>
      </c>
      <c r="M26" s="80">
        <v>3048837000</v>
      </c>
      <c r="N26" s="80">
        <v>34661</v>
      </c>
      <c r="O26" s="80">
        <v>468205595</v>
      </c>
      <c r="P26" s="89">
        <v>10667287970.17</v>
      </c>
      <c r="Q26" s="81">
        <v>10667287970</v>
      </c>
      <c r="R26" s="80">
        <v>618702796</v>
      </c>
      <c r="S26" s="80">
        <v>22858110</v>
      </c>
      <c r="T26" s="80">
        <v>595844686</v>
      </c>
      <c r="U26" s="29">
        <f t="shared" si="1"/>
        <v>1940.4702828744682</v>
      </c>
      <c r="V26" s="28">
        <f t="shared" si="2"/>
        <v>5.5857185788526151E-2</v>
      </c>
    </row>
    <row r="27" spans="1:22" ht="10.5" customHeight="1" x14ac:dyDescent="0.2">
      <c r="A27" s="2" t="s">
        <v>35</v>
      </c>
      <c r="B27" s="80">
        <v>228829</v>
      </c>
      <c r="C27" s="80">
        <v>561</v>
      </c>
      <c r="D27" s="93">
        <v>117109</v>
      </c>
      <c r="E27" s="80">
        <v>61389983.120000005</v>
      </c>
      <c r="F27" s="80">
        <v>109114</v>
      </c>
      <c r="G27" s="93">
        <v>43897734.920000002</v>
      </c>
      <c r="H27" s="80">
        <v>14136385512.709999</v>
      </c>
      <c r="I27" s="49">
        <f t="shared" si="0"/>
        <v>61777.071580568896</v>
      </c>
      <c r="J27" s="80">
        <v>34170919</v>
      </c>
      <c r="K27" s="80">
        <v>1123638528</v>
      </c>
      <c r="L27" s="80">
        <v>194831</v>
      </c>
      <c r="M27" s="80">
        <v>2328199500</v>
      </c>
      <c r="N27" s="80">
        <v>33998</v>
      </c>
      <c r="O27" s="80">
        <v>477365858</v>
      </c>
      <c r="P27" s="89">
        <v>10241352545.709999</v>
      </c>
      <c r="Q27" s="81">
        <v>10241352545</v>
      </c>
      <c r="R27" s="80">
        <v>593998522</v>
      </c>
      <c r="S27" s="80">
        <v>20766036</v>
      </c>
      <c r="T27" s="80">
        <v>573232486</v>
      </c>
      <c r="U27" s="29">
        <f t="shared" si="1"/>
        <v>2505.0692263655392</v>
      </c>
      <c r="V27" s="28">
        <f t="shared" si="2"/>
        <v>5.597234188367646E-2</v>
      </c>
    </row>
    <row r="28" spans="1:22" ht="10.5" customHeight="1" x14ac:dyDescent="0.2">
      <c r="A28" s="2" t="s">
        <v>34</v>
      </c>
      <c r="B28" s="80">
        <v>175605</v>
      </c>
      <c r="C28" s="80">
        <v>461</v>
      </c>
      <c r="D28" s="93">
        <v>90940</v>
      </c>
      <c r="E28" s="80">
        <v>55284677.010000005</v>
      </c>
      <c r="F28" s="80">
        <v>83098</v>
      </c>
      <c r="G28" s="93">
        <v>36075619.920000002</v>
      </c>
      <c r="H28" s="80">
        <v>12768853546.629999</v>
      </c>
      <c r="I28" s="49">
        <f t="shared" si="0"/>
        <v>72713.496464394513</v>
      </c>
      <c r="J28" s="80">
        <v>37063541</v>
      </c>
      <c r="K28" s="80">
        <v>876899977</v>
      </c>
      <c r="L28" s="80">
        <v>145347</v>
      </c>
      <c r="M28" s="80">
        <v>1846461000</v>
      </c>
      <c r="N28" s="80">
        <v>30258</v>
      </c>
      <c r="O28" s="80">
        <v>459018668</v>
      </c>
      <c r="P28" s="89">
        <v>9623537442.6299992</v>
      </c>
      <c r="Q28" s="81">
        <v>9623537443</v>
      </c>
      <c r="R28" s="80">
        <v>558165367</v>
      </c>
      <c r="S28" s="80">
        <v>19160252</v>
      </c>
      <c r="T28" s="80">
        <v>539005115</v>
      </c>
      <c r="U28" s="29">
        <f t="shared" si="1"/>
        <v>3069.4178127046498</v>
      </c>
      <c r="V28" s="28">
        <f t="shared" si="2"/>
        <v>5.6009042225118925E-2</v>
      </c>
    </row>
    <row r="29" spans="1:22" ht="10.5" customHeight="1" x14ac:dyDescent="0.2">
      <c r="A29" s="2" t="s">
        <v>33</v>
      </c>
      <c r="B29" s="80">
        <v>197670</v>
      </c>
      <c r="C29" s="80">
        <v>551</v>
      </c>
      <c r="D29" s="93">
        <v>104750</v>
      </c>
      <c r="E29" s="80">
        <v>72012987.5</v>
      </c>
      <c r="F29" s="80">
        <v>91528</v>
      </c>
      <c r="G29" s="93">
        <v>43899962.550000004</v>
      </c>
      <c r="H29" s="80">
        <v>16946927873</v>
      </c>
      <c r="I29" s="49">
        <f t="shared" si="0"/>
        <v>85733.433869580607</v>
      </c>
      <c r="J29" s="80">
        <v>49633947</v>
      </c>
      <c r="K29" s="80">
        <v>968198310</v>
      </c>
      <c r="L29" s="80">
        <v>157362</v>
      </c>
      <c r="M29" s="80">
        <v>2106718500</v>
      </c>
      <c r="N29" s="80">
        <v>40308</v>
      </c>
      <c r="O29" s="80">
        <v>659807153</v>
      </c>
      <c r="P29" s="89">
        <v>13261837857</v>
      </c>
      <c r="Q29" s="81">
        <v>13261837857</v>
      </c>
      <c r="R29" s="80">
        <v>769186673</v>
      </c>
      <c r="S29" s="80">
        <v>26977847</v>
      </c>
      <c r="T29" s="80">
        <v>742208826</v>
      </c>
      <c r="U29" s="29">
        <f t="shared" si="1"/>
        <v>3754.7874032478371</v>
      </c>
      <c r="V29" s="28">
        <f t="shared" si="2"/>
        <v>5.5965759346713752E-2</v>
      </c>
    </row>
    <row r="30" spans="1:22" ht="10.5" customHeight="1" x14ac:dyDescent="0.2">
      <c r="A30" s="2" t="s">
        <v>32</v>
      </c>
      <c r="B30" s="80">
        <v>53038</v>
      </c>
      <c r="C30" s="80">
        <v>127</v>
      </c>
      <c r="D30" s="93">
        <v>28644</v>
      </c>
      <c r="E30" s="80">
        <v>21594376</v>
      </c>
      <c r="F30" s="80">
        <v>24085</v>
      </c>
      <c r="G30" s="93">
        <v>12333470</v>
      </c>
      <c r="H30" s="80">
        <v>5118690128.0900002</v>
      </c>
      <c r="I30" s="49">
        <f t="shared" si="0"/>
        <v>96509.863269542591</v>
      </c>
      <c r="J30" s="80">
        <v>16551478</v>
      </c>
      <c r="K30" s="80">
        <v>254212343.25999999</v>
      </c>
      <c r="L30" s="80">
        <v>40872</v>
      </c>
      <c r="M30" s="80">
        <v>561864000</v>
      </c>
      <c r="N30" s="80">
        <v>12166</v>
      </c>
      <c r="O30" s="80">
        <v>211049211.16</v>
      </c>
      <c r="P30" s="89">
        <v>4108116051.6700001</v>
      </c>
      <c r="Q30" s="81">
        <v>4108116052</v>
      </c>
      <c r="R30" s="80">
        <v>238270656</v>
      </c>
      <c r="S30" s="80">
        <v>8109684</v>
      </c>
      <c r="T30" s="80">
        <v>230160972</v>
      </c>
      <c r="U30" s="29">
        <f t="shared" si="1"/>
        <v>4339.5484746785323</v>
      </c>
      <c r="V30" s="28">
        <f t="shared" si="2"/>
        <v>5.6025917741040487E-2</v>
      </c>
    </row>
    <row r="31" spans="1:22" ht="10.5" customHeight="1" x14ac:dyDescent="0.2">
      <c r="A31" s="2" t="s">
        <v>31</v>
      </c>
      <c r="B31" s="80">
        <v>160890</v>
      </c>
      <c r="C31" s="80">
        <v>381</v>
      </c>
      <c r="D31" s="93">
        <v>94150</v>
      </c>
      <c r="E31" s="80">
        <v>78627706.909999996</v>
      </c>
      <c r="F31" s="80">
        <v>65814</v>
      </c>
      <c r="G31" s="93">
        <v>37760817</v>
      </c>
      <c r="H31" s="80">
        <v>17498947780.82</v>
      </c>
      <c r="I31" s="49">
        <f t="shared" si="0"/>
        <v>108763.42706706445</v>
      </c>
      <c r="J31" s="80">
        <v>64400947</v>
      </c>
      <c r="K31" s="80">
        <v>775418426</v>
      </c>
      <c r="L31" s="80">
        <v>117639</v>
      </c>
      <c r="M31" s="80">
        <v>1642350000</v>
      </c>
      <c r="N31" s="80">
        <v>43251</v>
      </c>
      <c r="O31" s="80">
        <v>790870065</v>
      </c>
      <c r="P31" s="89">
        <v>14354710236.82</v>
      </c>
      <c r="Q31" s="81">
        <v>14354710236</v>
      </c>
      <c r="R31" s="80">
        <v>832573480</v>
      </c>
      <c r="S31" s="80">
        <v>21197241</v>
      </c>
      <c r="T31" s="80">
        <v>811376239</v>
      </c>
      <c r="U31" s="29">
        <f t="shared" si="1"/>
        <v>5043.0495307352849</v>
      </c>
      <c r="V31" s="28">
        <f t="shared" si="2"/>
        <v>5.65233449969028E-2</v>
      </c>
    </row>
    <row r="32" spans="1:22" ht="10.5" customHeight="1" x14ac:dyDescent="0.2">
      <c r="A32" s="1" t="s">
        <v>30</v>
      </c>
      <c r="B32" s="80">
        <v>100673</v>
      </c>
      <c r="C32" s="80">
        <v>233</v>
      </c>
      <c r="D32" s="93">
        <v>59724</v>
      </c>
      <c r="E32" s="80">
        <v>60620632</v>
      </c>
      <c r="F32" s="80">
        <v>40356</v>
      </c>
      <c r="G32" s="93">
        <v>28295763</v>
      </c>
      <c r="H32" s="80">
        <v>13055261265</v>
      </c>
      <c r="I32" s="49">
        <f t="shared" si="0"/>
        <v>129679.86714412007</v>
      </c>
      <c r="J32" s="80">
        <v>70902016</v>
      </c>
      <c r="K32" s="80">
        <v>514484563</v>
      </c>
      <c r="L32" s="80">
        <v>66236</v>
      </c>
      <c r="M32" s="80">
        <v>938655000</v>
      </c>
      <c r="N32" s="80">
        <v>34437</v>
      </c>
      <c r="O32" s="80">
        <v>678221622</v>
      </c>
      <c r="P32" s="89">
        <v>10994802096</v>
      </c>
      <c r="Q32" s="81">
        <v>10994802096</v>
      </c>
      <c r="R32" s="80">
        <v>637698832</v>
      </c>
      <c r="S32" s="80">
        <v>15716154</v>
      </c>
      <c r="T32" s="80">
        <v>621982678</v>
      </c>
      <c r="U32" s="29">
        <f t="shared" si="1"/>
        <v>6178.247176502141</v>
      </c>
      <c r="V32" s="28">
        <f t="shared" si="2"/>
        <v>5.6570611509804476E-2</v>
      </c>
    </row>
    <row r="33" spans="1:22" ht="10.5" customHeight="1" x14ac:dyDescent="0.2">
      <c r="A33" s="2" t="s">
        <v>29</v>
      </c>
      <c r="B33" s="80">
        <v>109745</v>
      </c>
      <c r="C33" s="80">
        <v>275</v>
      </c>
      <c r="D33" s="93">
        <v>66020</v>
      </c>
      <c r="E33" s="80">
        <v>87767258.129999995</v>
      </c>
      <c r="F33" s="80">
        <v>43183</v>
      </c>
      <c r="G33" s="93">
        <v>39553005.009999998</v>
      </c>
      <c r="H33" s="80">
        <v>17457777384</v>
      </c>
      <c r="I33" s="49">
        <f t="shared" si="0"/>
        <v>159075.83383297644</v>
      </c>
      <c r="J33" s="80">
        <v>117954864</v>
      </c>
      <c r="K33" s="80">
        <v>595269648</v>
      </c>
      <c r="L33" s="80">
        <v>61969</v>
      </c>
      <c r="M33" s="80">
        <v>882924000</v>
      </c>
      <c r="N33" s="80">
        <v>47776</v>
      </c>
      <c r="O33" s="80">
        <v>1006085984</v>
      </c>
      <c r="P33" s="89">
        <v>15091452616</v>
      </c>
      <c r="Q33" s="81">
        <v>15091452616</v>
      </c>
      <c r="R33" s="80">
        <v>875304188</v>
      </c>
      <c r="S33" s="80">
        <v>23750508</v>
      </c>
      <c r="T33" s="80">
        <v>851553680</v>
      </c>
      <c r="U33" s="29">
        <f t="shared" si="1"/>
        <v>7759.3847555697303</v>
      </c>
      <c r="V33" s="28">
        <f t="shared" si="2"/>
        <v>5.6426223615954667E-2</v>
      </c>
    </row>
    <row r="34" spans="1:22" ht="10.5" customHeight="1" x14ac:dyDescent="0.2">
      <c r="A34" s="2" t="s">
        <v>28</v>
      </c>
      <c r="B34" s="80">
        <v>54477</v>
      </c>
      <c r="C34" s="80">
        <v>146</v>
      </c>
      <c r="D34" s="93">
        <v>32437</v>
      </c>
      <c r="E34" s="80">
        <v>59052243</v>
      </c>
      <c r="F34" s="80">
        <v>21750</v>
      </c>
      <c r="G34" s="93">
        <v>27987964.27</v>
      </c>
      <c r="H34" s="80">
        <v>10935866225</v>
      </c>
      <c r="I34" s="49">
        <f t="shared" si="0"/>
        <v>200742.8130220093</v>
      </c>
      <c r="J34" s="80">
        <v>98451573</v>
      </c>
      <c r="K34" s="80">
        <v>317352553.49000001</v>
      </c>
      <c r="L34" s="80">
        <v>25037</v>
      </c>
      <c r="M34" s="80">
        <v>357844500</v>
      </c>
      <c r="N34" s="80">
        <v>29440</v>
      </c>
      <c r="O34" s="80">
        <v>668847240</v>
      </c>
      <c r="P34" s="89">
        <v>9690273504.5100002</v>
      </c>
      <c r="Q34" s="81">
        <v>9690273505</v>
      </c>
      <c r="R34" s="80">
        <v>562035929</v>
      </c>
      <c r="S34" s="80">
        <v>17085789</v>
      </c>
      <c r="T34" s="80">
        <v>544950140</v>
      </c>
      <c r="U34" s="29">
        <f t="shared" si="1"/>
        <v>10003.306716595995</v>
      </c>
      <c r="V34" s="28">
        <f t="shared" si="2"/>
        <v>5.6236817229030317E-2</v>
      </c>
    </row>
    <row r="35" spans="1:22" ht="10.5" customHeight="1" x14ac:dyDescent="0.2">
      <c r="A35" s="8" t="s">
        <v>4</v>
      </c>
      <c r="B35" s="82">
        <v>109205</v>
      </c>
      <c r="C35" s="82">
        <v>458</v>
      </c>
      <c r="D35" s="93">
        <v>56709</v>
      </c>
      <c r="E35" s="82">
        <v>300919487.96000004</v>
      </c>
      <c r="F35" s="82">
        <v>51958</v>
      </c>
      <c r="G35" s="93">
        <v>322599163.74999994</v>
      </c>
      <c r="H35" s="82">
        <v>56934546234</v>
      </c>
      <c r="I35" s="83">
        <f t="shared" si="0"/>
        <v>521354.75696167757</v>
      </c>
      <c r="J35" s="82">
        <v>1769424995</v>
      </c>
      <c r="K35" s="82">
        <v>1557651881</v>
      </c>
      <c r="L35" s="82">
        <v>31124</v>
      </c>
      <c r="M35" s="82">
        <v>441354000</v>
      </c>
      <c r="N35" s="82">
        <v>78081</v>
      </c>
      <c r="O35" s="82">
        <v>3024432192</v>
      </c>
      <c r="P35" s="94">
        <v>53680533156</v>
      </c>
      <c r="Q35" s="84">
        <v>53680533156</v>
      </c>
      <c r="R35" s="82">
        <v>3113470834</v>
      </c>
      <c r="S35" s="82">
        <v>260954892</v>
      </c>
      <c r="T35" s="82">
        <v>2852515942</v>
      </c>
      <c r="U35" s="85">
        <f t="shared" si="1"/>
        <v>26120.744856004763</v>
      </c>
      <c r="V35" s="28">
        <f t="shared" si="2"/>
        <v>5.3138740886018332E-2</v>
      </c>
    </row>
    <row r="36" spans="1:22" ht="10.5" customHeight="1" thickBot="1" x14ac:dyDescent="0.25">
      <c r="A36" s="25" t="s">
        <v>1</v>
      </c>
      <c r="B36" s="31">
        <f t="shared" ref="B36:T36" si="3">SUM(B13:B35)</f>
        <v>3982964</v>
      </c>
      <c r="C36" s="31">
        <f t="shared" si="3"/>
        <v>825600</v>
      </c>
      <c r="D36" s="31">
        <f t="shared" si="3"/>
        <v>1530009</v>
      </c>
      <c r="E36" s="31">
        <f t="shared" si="3"/>
        <v>1062938176.45</v>
      </c>
      <c r="F36" s="31">
        <f t="shared" si="3"/>
        <v>2089432</v>
      </c>
      <c r="G36" s="31">
        <f t="shared" si="3"/>
        <v>1025981635.01</v>
      </c>
      <c r="H36" s="31">
        <f t="shared" si="3"/>
        <v>230932940597.08002</v>
      </c>
      <c r="I36" s="31">
        <f t="shared" si="0"/>
        <v>57980.17270481983</v>
      </c>
      <c r="J36" s="31">
        <f t="shared" si="3"/>
        <v>2653639693.46</v>
      </c>
      <c r="K36" s="31">
        <f t="shared" si="3"/>
        <v>17985134270.650002</v>
      </c>
      <c r="L36" s="31">
        <f t="shared" si="3"/>
        <v>3472629</v>
      </c>
      <c r="M36" s="31">
        <f t="shared" si="3"/>
        <v>38416755000</v>
      </c>
      <c r="N36" s="31">
        <f t="shared" si="3"/>
        <v>510335</v>
      </c>
      <c r="O36" s="31">
        <f t="shared" si="3"/>
        <v>10027571322.049999</v>
      </c>
      <c r="P36" s="96">
        <f t="shared" si="3"/>
        <v>167157119697.83997</v>
      </c>
      <c r="Q36" s="96">
        <f t="shared" si="3"/>
        <v>167157118697</v>
      </c>
      <c r="R36" s="31">
        <f t="shared" si="3"/>
        <v>10121644866</v>
      </c>
      <c r="S36" s="31">
        <f t="shared" si="3"/>
        <v>549535612</v>
      </c>
      <c r="T36" s="31">
        <f t="shared" si="3"/>
        <v>9572109254</v>
      </c>
      <c r="U36" s="32">
        <f t="shared" si="1"/>
        <v>2403.2628098069677</v>
      </c>
      <c r="V36" s="33">
        <f>T36/SUM(Q14:Q35)</f>
        <v>5.4851016305308371E-2</v>
      </c>
    </row>
    <row r="37" spans="1:22" ht="11.25" customHeight="1" thickBot="1" x14ac:dyDescent="0.25">
      <c r="A37" s="42" t="s">
        <v>91</v>
      </c>
      <c r="B37" s="86"/>
      <c r="C37" s="86"/>
      <c r="D37" s="86"/>
      <c r="E37" s="86"/>
      <c r="F37" s="86"/>
      <c r="G37" s="86"/>
      <c r="H37" s="44"/>
      <c r="I37" s="44"/>
      <c r="J37" s="44"/>
      <c r="K37" s="45" t="s">
        <v>14</v>
      </c>
      <c r="L37" s="44"/>
      <c r="M37" s="45"/>
      <c r="N37" s="45"/>
      <c r="O37" s="45"/>
      <c r="P37" s="47"/>
      <c r="Q37" s="47"/>
      <c r="R37" s="47"/>
      <c r="S37" s="47"/>
      <c r="T37" s="44"/>
      <c r="U37" s="48"/>
      <c r="V37" s="48"/>
    </row>
    <row r="38" spans="1:22" ht="10.5" customHeight="1" x14ac:dyDescent="0.2">
      <c r="A38" s="2" t="s">
        <v>5</v>
      </c>
      <c r="B38" s="78">
        <v>60636</v>
      </c>
      <c r="C38" s="78">
        <v>60316</v>
      </c>
      <c r="D38" s="78">
        <v>468</v>
      </c>
      <c r="E38" s="78">
        <v>528155</v>
      </c>
      <c r="F38" s="78">
        <v>13317</v>
      </c>
      <c r="G38" s="78">
        <v>21013343</v>
      </c>
      <c r="H38" s="79">
        <v>-3463750555</v>
      </c>
      <c r="I38" s="87">
        <f t="shared" ref="I38:I57" si="4">H38/B38</f>
        <v>-57123.665066956921</v>
      </c>
      <c r="J38" s="78">
        <v>332711993</v>
      </c>
      <c r="K38" s="78">
        <v>136143145</v>
      </c>
      <c r="L38" s="78">
        <v>43293</v>
      </c>
      <c r="M38" s="78">
        <v>445326000</v>
      </c>
      <c r="N38" s="78">
        <v>17343</v>
      </c>
      <c r="O38" s="78">
        <v>74771629</v>
      </c>
      <c r="P38" s="79">
        <v>-3787279336</v>
      </c>
      <c r="Q38" s="79">
        <v>-3787279336</v>
      </c>
      <c r="R38" s="78">
        <v>1597981</v>
      </c>
      <c r="S38" s="78">
        <v>196893</v>
      </c>
      <c r="T38" s="78">
        <v>1401088</v>
      </c>
      <c r="U38" s="88">
        <f t="shared" ref="U38:U57" si="5">T38/B38</f>
        <v>23.106537370538955</v>
      </c>
      <c r="V38" s="38">
        <f t="shared" ref="V38:V57" si="6">T38/H38</f>
        <v>-4.0450025997902726E-4</v>
      </c>
    </row>
    <row r="39" spans="1:22" ht="10.5" customHeight="1" x14ac:dyDescent="0.2">
      <c r="A39" s="12" t="s">
        <v>65</v>
      </c>
      <c r="B39" s="80">
        <v>197118</v>
      </c>
      <c r="C39" s="80">
        <v>195651</v>
      </c>
      <c r="D39" s="80">
        <v>1252</v>
      </c>
      <c r="E39" s="80">
        <v>250645.85</v>
      </c>
      <c r="F39" s="80">
        <v>114844</v>
      </c>
      <c r="G39" s="80">
        <v>7511846.4800000004</v>
      </c>
      <c r="H39" s="81">
        <v>433467485.91999996</v>
      </c>
      <c r="I39" s="37">
        <f t="shared" si="4"/>
        <v>2199.0253854036664</v>
      </c>
      <c r="J39" s="80">
        <v>10005928</v>
      </c>
      <c r="K39" s="80">
        <v>11589410</v>
      </c>
      <c r="L39" s="80">
        <v>193586</v>
      </c>
      <c r="M39" s="80">
        <v>1619911500</v>
      </c>
      <c r="N39" s="80">
        <v>3532</v>
      </c>
      <c r="O39" s="80">
        <v>22584356.289999999</v>
      </c>
      <c r="P39" s="89">
        <v>-1210611852.3699999</v>
      </c>
      <c r="Q39" s="89">
        <v>-1210611852</v>
      </c>
      <c r="R39" s="80">
        <v>335156</v>
      </c>
      <c r="S39" s="80">
        <v>8563</v>
      </c>
      <c r="T39" s="80">
        <v>326593</v>
      </c>
      <c r="U39" s="90">
        <f t="shared" si="5"/>
        <v>1.656840065341572</v>
      </c>
      <c r="V39" s="38">
        <f t="shared" si="6"/>
        <v>7.5344290081373133E-4</v>
      </c>
    </row>
    <row r="40" spans="1:22" ht="10.5" customHeight="1" x14ac:dyDescent="0.2">
      <c r="A40" s="12" t="s">
        <v>64</v>
      </c>
      <c r="B40" s="80">
        <v>388061</v>
      </c>
      <c r="C40" s="80">
        <v>280058</v>
      </c>
      <c r="D40" s="80">
        <v>31861</v>
      </c>
      <c r="E40" s="80">
        <v>2338164.9099999997</v>
      </c>
      <c r="F40" s="80">
        <v>280856</v>
      </c>
      <c r="G40" s="80">
        <v>38127104.890000001</v>
      </c>
      <c r="H40" s="81">
        <v>2771504362.6100001</v>
      </c>
      <c r="I40" s="37">
        <f t="shared" si="4"/>
        <v>7141.9296518073197</v>
      </c>
      <c r="J40" s="80">
        <v>17146459</v>
      </c>
      <c r="K40" s="80">
        <v>54909748</v>
      </c>
      <c r="L40" s="80">
        <v>382857</v>
      </c>
      <c r="M40" s="80">
        <v>3424243500</v>
      </c>
      <c r="N40" s="80">
        <v>5204</v>
      </c>
      <c r="O40" s="80">
        <v>47005451.460000001</v>
      </c>
      <c r="P40" s="89">
        <v>-737507877.8499999</v>
      </c>
      <c r="Q40" s="89">
        <v>-737507877</v>
      </c>
      <c r="R40" s="80">
        <v>9165368</v>
      </c>
      <c r="S40" s="80">
        <v>743536</v>
      </c>
      <c r="T40" s="80">
        <v>8421832</v>
      </c>
      <c r="U40" s="90">
        <f t="shared" si="5"/>
        <v>21.702340611398725</v>
      </c>
      <c r="V40" s="38">
        <f t="shared" si="6"/>
        <v>3.0387222598736718E-3</v>
      </c>
    </row>
    <row r="41" spans="1:22" ht="10.5" customHeight="1" x14ac:dyDescent="0.2">
      <c r="A41" s="12" t="s">
        <v>63</v>
      </c>
      <c r="B41" s="80">
        <v>354561</v>
      </c>
      <c r="C41" s="80">
        <v>143920</v>
      </c>
      <c r="D41" s="80">
        <v>94246</v>
      </c>
      <c r="E41" s="80">
        <v>14216652.41</v>
      </c>
      <c r="F41" s="80">
        <v>209885</v>
      </c>
      <c r="G41" s="80">
        <v>43080204.5</v>
      </c>
      <c r="H41" s="81">
        <v>4437448034.2700005</v>
      </c>
      <c r="I41" s="37">
        <f t="shared" si="4"/>
        <v>12515.33032191922</v>
      </c>
      <c r="J41" s="80">
        <v>14578359</v>
      </c>
      <c r="K41" s="80">
        <v>136717345.88</v>
      </c>
      <c r="L41" s="80">
        <v>348164</v>
      </c>
      <c r="M41" s="80">
        <v>3423876000</v>
      </c>
      <c r="N41" s="80">
        <v>6397</v>
      </c>
      <c r="O41" s="80">
        <v>64584561</v>
      </c>
      <c r="P41" s="81">
        <v>826848486.38999999</v>
      </c>
      <c r="Q41" s="81">
        <v>826848486</v>
      </c>
      <c r="R41" s="80">
        <v>61565786</v>
      </c>
      <c r="S41" s="80">
        <v>7748970</v>
      </c>
      <c r="T41" s="80">
        <v>53816816</v>
      </c>
      <c r="U41" s="90">
        <f t="shared" si="5"/>
        <v>151.78436432658978</v>
      </c>
      <c r="V41" s="38">
        <f t="shared" si="6"/>
        <v>1.2127875207636847E-2</v>
      </c>
    </row>
    <row r="42" spans="1:22" ht="10.5" customHeight="1" x14ac:dyDescent="0.2">
      <c r="A42" s="12" t="s">
        <v>62</v>
      </c>
      <c r="B42" s="80">
        <v>321802</v>
      </c>
      <c r="C42" s="80">
        <v>47911</v>
      </c>
      <c r="D42" s="80">
        <v>117106</v>
      </c>
      <c r="E42" s="80">
        <v>22388069.789999999</v>
      </c>
      <c r="F42" s="80">
        <v>181585</v>
      </c>
      <c r="G42" s="80">
        <v>50056723.159999996</v>
      </c>
      <c r="H42" s="81">
        <v>5609639336.6199999</v>
      </c>
      <c r="I42" s="37">
        <f t="shared" si="4"/>
        <v>17431.959206655025</v>
      </c>
      <c r="J42" s="80">
        <v>16850028</v>
      </c>
      <c r="K42" s="80">
        <v>237509946.18000001</v>
      </c>
      <c r="L42" s="80">
        <v>314308</v>
      </c>
      <c r="M42" s="80">
        <v>3229816500</v>
      </c>
      <c r="N42" s="80">
        <v>7494</v>
      </c>
      <c r="O42" s="80">
        <v>78878439</v>
      </c>
      <c r="P42" s="81">
        <v>2080284479.4400001</v>
      </c>
      <c r="Q42" s="81">
        <v>2080284479</v>
      </c>
      <c r="R42" s="80">
        <v>127106907</v>
      </c>
      <c r="S42" s="80">
        <v>21078178</v>
      </c>
      <c r="T42" s="80">
        <v>106028729</v>
      </c>
      <c r="U42" s="90">
        <f t="shared" si="5"/>
        <v>329.48436927054524</v>
      </c>
      <c r="V42" s="38">
        <f t="shared" si="6"/>
        <v>1.8901166837561066E-2</v>
      </c>
    </row>
    <row r="43" spans="1:22" ht="10.5" customHeight="1" x14ac:dyDescent="0.2">
      <c r="A43" s="12" t="s">
        <v>61</v>
      </c>
      <c r="B43" s="80">
        <v>286417</v>
      </c>
      <c r="C43" s="80">
        <v>15253</v>
      </c>
      <c r="D43" s="80">
        <v>117636</v>
      </c>
      <c r="E43" s="80">
        <v>27706513.559999999</v>
      </c>
      <c r="F43" s="80">
        <v>154823</v>
      </c>
      <c r="G43" s="80">
        <v>46927188.629999995</v>
      </c>
      <c r="H43" s="81">
        <v>6431293959.7700005</v>
      </c>
      <c r="I43" s="37">
        <f t="shared" si="4"/>
        <v>22454.302502190862</v>
      </c>
      <c r="J43" s="80">
        <v>16562238</v>
      </c>
      <c r="K43" s="80">
        <v>322357960.38</v>
      </c>
      <c r="L43" s="80">
        <v>277873</v>
      </c>
      <c r="M43" s="80">
        <v>2909937000</v>
      </c>
      <c r="N43" s="80">
        <v>8544</v>
      </c>
      <c r="O43" s="80">
        <v>111680483</v>
      </c>
      <c r="P43" s="81">
        <v>3103880754.3899999</v>
      </c>
      <c r="Q43" s="81">
        <v>3103880754</v>
      </c>
      <c r="R43" s="80">
        <v>187015393</v>
      </c>
      <c r="S43" s="80">
        <v>21827041</v>
      </c>
      <c r="T43" s="80">
        <v>165188352</v>
      </c>
      <c r="U43" s="90">
        <f t="shared" si="5"/>
        <v>576.74073815450902</v>
      </c>
      <c r="V43" s="38">
        <f t="shared" si="6"/>
        <v>2.5685088107200677E-2</v>
      </c>
    </row>
    <row r="44" spans="1:22" ht="10.5" customHeight="1" x14ac:dyDescent="0.2">
      <c r="A44" s="12" t="s">
        <v>60</v>
      </c>
      <c r="B44" s="80">
        <v>258211</v>
      </c>
      <c r="C44" s="80">
        <v>11153</v>
      </c>
      <c r="D44" s="80">
        <v>110272</v>
      </c>
      <c r="E44" s="80">
        <v>30321294.32</v>
      </c>
      <c r="F44" s="80">
        <v>135689</v>
      </c>
      <c r="G44" s="80">
        <v>42863689.490000002</v>
      </c>
      <c r="H44" s="81">
        <v>7089209462.1800003</v>
      </c>
      <c r="I44" s="37">
        <f t="shared" si="4"/>
        <v>27455.102463411706</v>
      </c>
      <c r="J44" s="80">
        <v>17417158</v>
      </c>
      <c r="K44" s="80">
        <v>406383040.5</v>
      </c>
      <c r="L44" s="80">
        <v>247996</v>
      </c>
      <c r="M44" s="80">
        <v>2629923000</v>
      </c>
      <c r="N44" s="80">
        <v>10215</v>
      </c>
      <c r="O44" s="80">
        <v>116580101</v>
      </c>
      <c r="P44" s="81">
        <v>3953740478.6800003</v>
      </c>
      <c r="Q44" s="81">
        <v>3953740478</v>
      </c>
      <c r="R44" s="80">
        <v>234630832</v>
      </c>
      <c r="S44" s="80">
        <v>20809920</v>
      </c>
      <c r="T44" s="80">
        <v>213820912</v>
      </c>
      <c r="U44" s="90">
        <f t="shared" si="5"/>
        <v>828.08599168896751</v>
      </c>
      <c r="V44" s="38">
        <f t="shared" si="6"/>
        <v>3.0161460617112026E-2</v>
      </c>
    </row>
    <row r="45" spans="1:22" ht="10.5" customHeight="1" x14ac:dyDescent="0.2">
      <c r="A45" s="12" t="s">
        <v>59</v>
      </c>
      <c r="B45" s="80">
        <v>419751</v>
      </c>
      <c r="C45" s="80">
        <v>18076</v>
      </c>
      <c r="D45" s="80">
        <v>187423</v>
      </c>
      <c r="E45" s="80">
        <v>60281776.359999999</v>
      </c>
      <c r="F45" s="80">
        <v>213707</v>
      </c>
      <c r="G45" s="80">
        <v>69425131.719999999</v>
      </c>
      <c r="H45" s="81">
        <v>14571744933.85</v>
      </c>
      <c r="I45" s="37">
        <f t="shared" si="4"/>
        <v>34715.211956255022</v>
      </c>
      <c r="J45" s="80">
        <v>35434350.460000001</v>
      </c>
      <c r="K45" s="80">
        <v>984578574.34000003</v>
      </c>
      <c r="L45" s="80">
        <v>394356</v>
      </c>
      <c r="M45" s="80">
        <v>4265968500</v>
      </c>
      <c r="N45" s="80">
        <v>25395</v>
      </c>
      <c r="O45" s="80">
        <v>298034212.13999999</v>
      </c>
      <c r="P45" s="81">
        <v>9058597997.8299999</v>
      </c>
      <c r="Q45" s="81">
        <v>9058597997</v>
      </c>
      <c r="R45" s="80">
        <v>534295986</v>
      </c>
      <c r="S45" s="80">
        <v>32409352</v>
      </c>
      <c r="T45" s="80">
        <v>501886634</v>
      </c>
      <c r="U45" s="90">
        <f t="shared" si="5"/>
        <v>1195.6770418652964</v>
      </c>
      <c r="V45" s="38">
        <f t="shared" si="6"/>
        <v>3.4442452587412707E-2</v>
      </c>
    </row>
    <row r="46" spans="1:22" ht="10.5" customHeight="1" x14ac:dyDescent="0.2">
      <c r="A46" s="12" t="s">
        <v>58</v>
      </c>
      <c r="B46" s="80">
        <v>302490</v>
      </c>
      <c r="C46" s="80">
        <v>13877</v>
      </c>
      <c r="D46" s="80">
        <v>141991</v>
      </c>
      <c r="E46" s="80">
        <v>56763086.850000001</v>
      </c>
      <c r="F46" s="80">
        <v>148106</v>
      </c>
      <c r="G46" s="80">
        <v>51300353.359999999</v>
      </c>
      <c r="H46" s="81">
        <v>13535675994.139999</v>
      </c>
      <c r="I46" s="37">
        <f t="shared" si="4"/>
        <v>44747.515600978542</v>
      </c>
      <c r="J46" s="80">
        <v>36995051</v>
      </c>
      <c r="K46" s="80">
        <v>1193566861.6399999</v>
      </c>
      <c r="L46" s="80">
        <v>271369</v>
      </c>
      <c r="M46" s="80">
        <v>3064927500</v>
      </c>
      <c r="N46" s="80">
        <v>31121</v>
      </c>
      <c r="O46" s="80">
        <v>375292211</v>
      </c>
      <c r="P46" s="81">
        <v>8938884472.5</v>
      </c>
      <c r="Q46" s="81">
        <v>8938884472</v>
      </c>
      <c r="R46" s="80">
        <v>525105656</v>
      </c>
      <c r="S46" s="80">
        <v>22260006</v>
      </c>
      <c r="T46" s="80">
        <v>502845650</v>
      </c>
      <c r="U46" s="90">
        <f t="shared" si="5"/>
        <v>1662.354623293332</v>
      </c>
      <c r="V46" s="38">
        <f t="shared" si="6"/>
        <v>3.7149651795573196E-2</v>
      </c>
    </row>
    <row r="47" spans="1:22" ht="10.5" customHeight="1" x14ac:dyDescent="0.2">
      <c r="A47" s="12" t="s">
        <v>57</v>
      </c>
      <c r="B47" s="80">
        <v>235949</v>
      </c>
      <c r="C47" s="80">
        <v>10925</v>
      </c>
      <c r="D47" s="80">
        <v>111898</v>
      </c>
      <c r="E47" s="80">
        <v>54377577.569999993</v>
      </c>
      <c r="F47" s="80">
        <v>115325</v>
      </c>
      <c r="G47" s="80">
        <v>44353534.350000001</v>
      </c>
      <c r="H47" s="81">
        <v>12938373693.18</v>
      </c>
      <c r="I47" s="37">
        <f t="shared" si="4"/>
        <v>54835.467381425646</v>
      </c>
      <c r="J47" s="80">
        <v>42027030</v>
      </c>
      <c r="K47" s="80">
        <v>1400927509.6100001</v>
      </c>
      <c r="L47" s="80">
        <v>202805</v>
      </c>
      <c r="M47" s="80">
        <v>2440788000</v>
      </c>
      <c r="N47" s="80">
        <v>33144</v>
      </c>
      <c r="O47" s="80">
        <v>425701945</v>
      </c>
      <c r="P47" s="81">
        <v>8712983268.5699997</v>
      </c>
      <c r="Q47" s="81">
        <v>8712983268</v>
      </c>
      <c r="R47" s="80">
        <v>510730910</v>
      </c>
      <c r="S47" s="80">
        <v>19431142</v>
      </c>
      <c r="T47" s="80">
        <v>491299768</v>
      </c>
      <c r="U47" s="90">
        <f t="shared" si="5"/>
        <v>2082.2286511068069</v>
      </c>
      <c r="V47" s="38">
        <f t="shared" si="6"/>
        <v>3.797229695560355E-2</v>
      </c>
    </row>
    <row r="48" spans="1:22" ht="10.5" customHeight="1" x14ac:dyDescent="0.2">
      <c r="A48" s="12" t="s">
        <v>56</v>
      </c>
      <c r="B48" s="80">
        <v>191383</v>
      </c>
      <c r="C48" s="80">
        <v>8052</v>
      </c>
      <c r="D48" s="80">
        <v>92278</v>
      </c>
      <c r="E48" s="80">
        <v>51956553.340000004</v>
      </c>
      <c r="F48" s="80">
        <v>93170</v>
      </c>
      <c r="G48" s="80">
        <v>38737877.280000001</v>
      </c>
      <c r="H48" s="81">
        <v>12410387479.630001</v>
      </c>
      <c r="I48" s="37">
        <f t="shared" si="4"/>
        <v>64845.81953271712</v>
      </c>
      <c r="J48" s="80">
        <v>45918677</v>
      </c>
      <c r="K48" s="80">
        <v>1439723148.7600002</v>
      </c>
      <c r="L48" s="80">
        <v>160710</v>
      </c>
      <c r="M48" s="80">
        <v>2059581000</v>
      </c>
      <c r="N48" s="80">
        <v>30673</v>
      </c>
      <c r="O48" s="80">
        <v>429155298</v>
      </c>
      <c r="P48" s="81">
        <v>8527846709.8699999</v>
      </c>
      <c r="Q48" s="81">
        <v>8527846710</v>
      </c>
      <c r="R48" s="80">
        <v>498725613</v>
      </c>
      <c r="S48" s="80">
        <v>17844917</v>
      </c>
      <c r="T48" s="80">
        <v>480880696</v>
      </c>
      <c r="U48" s="90">
        <f t="shared" si="5"/>
        <v>2512.6615007602554</v>
      </c>
      <c r="V48" s="38">
        <f t="shared" si="6"/>
        <v>3.874824188924815E-2</v>
      </c>
    </row>
    <row r="49" spans="1:22" ht="10.5" customHeight="1" x14ac:dyDescent="0.2">
      <c r="A49" s="12" t="s">
        <v>55</v>
      </c>
      <c r="B49" s="80">
        <v>160350</v>
      </c>
      <c r="C49" s="80">
        <v>5744</v>
      </c>
      <c r="D49" s="80">
        <v>79842</v>
      </c>
      <c r="E49" s="80">
        <v>49972522.960000001</v>
      </c>
      <c r="F49" s="80">
        <v>76408</v>
      </c>
      <c r="G49" s="80">
        <v>34379089.170000002</v>
      </c>
      <c r="H49" s="81">
        <v>12001578707</v>
      </c>
      <c r="I49" s="37">
        <f t="shared" si="4"/>
        <v>74846.140985344566</v>
      </c>
      <c r="J49" s="80">
        <v>41677148</v>
      </c>
      <c r="K49" s="80">
        <v>1413361948.2599998</v>
      </c>
      <c r="L49" s="80">
        <v>131982</v>
      </c>
      <c r="M49" s="80">
        <v>1772136000</v>
      </c>
      <c r="N49" s="80">
        <v>28368</v>
      </c>
      <c r="O49" s="80">
        <v>429569024</v>
      </c>
      <c r="P49" s="81">
        <v>8428188882.7399998</v>
      </c>
      <c r="Q49" s="81">
        <v>8428188883</v>
      </c>
      <c r="R49" s="80">
        <v>491982134</v>
      </c>
      <c r="S49" s="80">
        <v>17629314</v>
      </c>
      <c r="T49" s="80">
        <v>474352820</v>
      </c>
      <c r="U49" s="90">
        <f t="shared" si="5"/>
        <v>2958.2339881509197</v>
      </c>
      <c r="V49" s="38">
        <f t="shared" si="6"/>
        <v>3.9524201905481865E-2</v>
      </c>
    </row>
    <row r="50" spans="1:22" ht="10.5" customHeight="1" x14ac:dyDescent="0.2">
      <c r="A50" s="12" t="s">
        <v>54</v>
      </c>
      <c r="B50" s="80">
        <v>135703</v>
      </c>
      <c r="C50" s="80">
        <v>4320</v>
      </c>
      <c r="D50" s="80">
        <v>69644</v>
      </c>
      <c r="E50" s="80">
        <v>48008344.440000005</v>
      </c>
      <c r="F50" s="80">
        <v>63055</v>
      </c>
      <c r="G50" s="80">
        <v>30506286.969999999</v>
      </c>
      <c r="H50" s="81">
        <v>11516177197.860001</v>
      </c>
      <c r="I50" s="37">
        <f t="shared" si="4"/>
        <v>84863.099547246558</v>
      </c>
      <c r="J50" s="80">
        <v>41988674</v>
      </c>
      <c r="K50" s="80">
        <v>1354561445.24</v>
      </c>
      <c r="L50" s="80">
        <v>108909</v>
      </c>
      <c r="M50" s="80">
        <v>1505371500</v>
      </c>
      <c r="N50" s="80">
        <v>26794</v>
      </c>
      <c r="O50" s="80">
        <v>436588265</v>
      </c>
      <c r="P50" s="81">
        <v>8261644661.6199999</v>
      </c>
      <c r="Q50" s="81">
        <v>8261644662</v>
      </c>
      <c r="R50" s="80">
        <v>481583572</v>
      </c>
      <c r="S50" s="80">
        <v>16179196</v>
      </c>
      <c r="T50" s="80">
        <v>465404376</v>
      </c>
      <c r="U50" s="90">
        <f t="shared" si="5"/>
        <v>3429.5805988076904</v>
      </c>
      <c r="V50" s="38">
        <f t="shared" si="6"/>
        <v>4.0413096117215358E-2</v>
      </c>
    </row>
    <row r="51" spans="1:22" ht="10.5" customHeight="1" x14ac:dyDescent="0.2">
      <c r="A51" s="12" t="s">
        <v>53</v>
      </c>
      <c r="B51" s="80">
        <v>113124</v>
      </c>
      <c r="C51" s="80">
        <v>3203</v>
      </c>
      <c r="D51" s="80">
        <v>58807</v>
      </c>
      <c r="E51" s="80">
        <v>44794063</v>
      </c>
      <c r="F51" s="80">
        <v>52090</v>
      </c>
      <c r="G51" s="80">
        <v>27461480</v>
      </c>
      <c r="H51" s="81">
        <v>10729854929.07</v>
      </c>
      <c r="I51" s="37">
        <f t="shared" si="4"/>
        <v>94850.384790760581</v>
      </c>
      <c r="J51" s="80">
        <v>42350402</v>
      </c>
      <c r="K51" s="80">
        <v>1239062404.1600001</v>
      </c>
      <c r="L51" s="80">
        <v>87941</v>
      </c>
      <c r="M51" s="80">
        <v>1238982000</v>
      </c>
      <c r="N51" s="80">
        <v>25183</v>
      </c>
      <c r="O51" s="80">
        <v>436949529</v>
      </c>
      <c r="P51" s="81">
        <v>7857211397.9099998</v>
      </c>
      <c r="Q51" s="81">
        <v>7857211398</v>
      </c>
      <c r="R51" s="80">
        <v>457710535</v>
      </c>
      <c r="S51" s="80">
        <v>15335557</v>
      </c>
      <c r="T51" s="80">
        <v>442374978</v>
      </c>
      <c r="U51" s="90">
        <f t="shared" si="5"/>
        <v>3910.531611329161</v>
      </c>
      <c r="V51" s="38">
        <f t="shared" si="6"/>
        <v>4.1228421159869535E-2</v>
      </c>
    </row>
    <row r="52" spans="1:22" ht="10.5" customHeight="1" x14ac:dyDescent="0.2">
      <c r="A52" s="12" t="s">
        <v>52</v>
      </c>
      <c r="B52" s="80">
        <v>306028</v>
      </c>
      <c r="C52" s="80">
        <v>5518</v>
      </c>
      <c r="D52" s="80">
        <v>176840</v>
      </c>
      <c r="E52" s="80">
        <v>170185767.02000001</v>
      </c>
      <c r="F52" s="80">
        <v>125204</v>
      </c>
      <c r="G52" s="80">
        <v>85194926.979999989</v>
      </c>
      <c r="H52" s="81">
        <v>36840986842.979996</v>
      </c>
      <c r="I52" s="37">
        <f t="shared" si="4"/>
        <v>120384.36627687661</v>
      </c>
      <c r="J52" s="80">
        <v>187743130</v>
      </c>
      <c r="K52" s="80">
        <v>3590264032.4000001</v>
      </c>
      <c r="L52" s="80">
        <v>208131</v>
      </c>
      <c r="M52" s="80">
        <v>2975818500</v>
      </c>
      <c r="N52" s="80">
        <v>97897</v>
      </c>
      <c r="O52" s="80">
        <v>1886946593.1599998</v>
      </c>
      <c r="P52" s="81">
        <v>28575700847.420002</v>
      </c>
      <c r="Q52" s="81">
        <v>28575699848</v>
      </c>
      <c r="R52" s="80">
        <v>1660971774</v>
      </c>
      <c r="S52" s="80">
        <v>39218556</v>
      </c>
      <c r="T52" s="80">
        <v>1621753218</v>
      </c>
      <c r="U52" s="90">
        <f t="shared" si="5"/>
        <v>5299.3622086867872</v>
      </c>
      <c r="V52" s="38">
        <f t="shared" si="6"/>
        <v>4.4020352248219513E-2</v>
      </c>
    </row>
    <row r="53" spans="1:22" ht="10.5" customHeight="1" x14ac:dyDescent="0.2">
      <c r="A53" s="12" t="s">
        <v>51</v>
      </c>
      <c r="B53" s="80">
        <v>112219</v>
      </c>
      <c r="C53" s="80">
        <v>905</v>
      </c>
      <c r="D53" s="80">
        <v>65715</v>
      </c>
      <c r="E53" s="80">
        <v>98922451</v>
      </c>
      <c r="F53" s="80">
        <v>45676</v>
      </c>
      <c r="G53" s="80">
        <v>48035303.950000003</v>
      </c>
      <c r="H53" s="81">
        <v>19231183541</v>
      </c>
      <c r="I53" s="37">
        <f t="shared" si="4"/>
        <v>171371.90262789725</v>
      </c>
      <c r="J53" s="80">
        <v>144129440</v>
      </c>
      <c r="K53" s="80">
        <v>1338893344</v>
      </c>
      <c r="L53" s="80">
        <v>57047</v>
      </c>
      <c r="M53" s="80">
        <v>820524000</v>
      </c>
      <c r="N53" s="80">
        <v>55172</v>
      </c>
      <c r="O53" s="80">
        <v>1200906272</v>
      </c>
      <c r="P53" s="81">
        <v>16014989365</v>
      </c>
      <c r="Q53" s="81">
        <v>16014989365</v>
      </c>
      <c r="R53" s="80">
        <v>929389307</v>
      </c>
      <c r="S53" s="80">
        <v>25729307</v>
      </c>
      <c r="T53" s="80">
        <v>903660000</v>
      </c>
      <c r="U53" s="90">
        <f t="shared" si="5"/>
        <v>8052.6470562026043</v>
      </c>
      <c r="V53" s="38">
        <f t="shared" si="6"/>
        <v>4.6989307656153265E-2</v>
      </c>
    </row>
    <row r="54" spans="1:22" ht="10.5" customHeight="1" x14ac:dyDescent="0.2">
      <c r="A54" s="12" t="s">
        <v>50</v>
      </c>
      <c r="B54" s="80">
        <v>114257</v>
      </c>
      <c r="C54" s="80">
        <v>546</v>
      </c>
      <c r="D54" s="80">
        <v>62416</v>
      </c>
      <c r="E54" s="80">
        <v>187031063.06999999</v>
      </c>
      <c r="F54" s="80">
        <v>51216</v>
      </c>
      <c r="G54" s="80">
        <v>115489110.17999999</v>
      </c>
      <c r="H54" s="81">
        <v>32503583206</v>
      </c>
      <c r="I54" s="37">
        <f t="shared" si="4"/>
        <v>284477.82810681185</v>
      </c>
      <c r="J54" s="80">
        <v>444817320</v>
      </c>
      <c r="K54" s="80">
        <v>1263257441.3</v>
      </c>
      <c r="L54" s="80">
        <v>37656</v>
      </c>
      <c r="M54" s="80">
        <v>538524000</v>
      </c>
      <c r="N54" s="80">
        <v>76601</v>
      </c>
      <c r="O54" s="80">
        <v>2015255044</v>
      </c>
      <c r="P54" s="81">
        <v>29131364040.700001</v>
      </c>
      <c r="Q54" s="81">
        <v>29131364041</v>
      </c>
      <c r="R54" s="80">
        <v>1690156335</v>
      </c>
      <c r="S54" s="80">
        <v>69148115</v>
      </c>
      <c r="T54" s="80">
        <v>1621008220</v>
      </c>
      <c r="U54" s="90">
        <f t="shared" si="5"/>
        <v>14187.386505859597</v>
      </c>
      <c r="V54" s="38">
        <f t="shared" si="6"/>
        <v>4.9871677523257496E-2</v>
      </c>
    </row>
    <row r="55" spans="1:22" ht="10.5" customHeight="1" x14ac:dyDescent="0.2">
      <c r="A55" s="12" t="s">
        <v>49</v>
      </c>
      <c r="B55" s="80">
        <v>17611</v>
      </c>
      <c r="C55" s="80">
        <v>118</v>
      </c>
      <c r="D55" s="80">
        <v>7748</v>
      </c>
      <c r="E55" s="80">
        <v>61794785</v>
      </c>
      <c r="F55" s="80">
        <v>9760</v>
      </c>
      <c r="G55" s="80">
        <v>68824542.159999996</v>
      </c>
      <c r="H55" s="81">
        <v>11821794924</v>
      </c>
      <c r="I55" s="37">
        <f t="shared" si="4"/>
        <v>671273.34756686166</v>
      </c>
      <c r="J55" s="80">
        <v>299200681</v>
      </c>
      <c r="K55" s="80">
        <v>270461152</v>
      </c>
      <c r="L55" s="80">
        <v>2853</v>
      </c>
      <c r="M55" s="80">
        <v>40081500</v>
      </c>
      <c r="N55" s="80">
        <v>14758</v>
      </c>
      <c r="O55" s="80">
        <v>600335940</v>
      </c>
      <c r="P55" s="81">
        <v>11210117013</v>
      </c>
      <c r="Q55" s="81">
        <v>11210117013</v>
      </c>
      <c r="R55" s="80">
        <v>650244691</v>
      </c>
      <c r="S55" s="80">
        <v>48520110</v>
      </c>
      <c r="T55" s="80">
        <v>601724581</v>
      </c>
      <c r="U55" s="90">
        <f t="shared" si="5"/>
        <v>34167.541934018511</v>
      </c>
      <c r="V55" s="38">
        <f t="shared" si="6"/>
        <v>5.089959560865074E-2</v>
      </c>
    </row>
    <row r="56" spans="1:22" ht="10.5" customHeight="1" x14ac:dyDescent="0.2">
      <c r="A56" s="8" t="s">
        <v>93</v>
      </c>
      <c r="B56" s="82">
        <v>7293</v>
      </c>
      <c r="C56" s="80">
        <v>54</v>
      </c>
      <c r="D56" s="80">
        <v>2566</v>
      </c>
      <c r="E56" s="82">
        <v>81100690</v>
      </c>
      <c r="F56" s="80">
        <v>4716</v>
      </c>
      <c r="G56" s="82">
        <v>162693898.74000001</v>
      </c>
      <c r="H56" s="81">
        <v>19522787062</v>
      </c>
      <c r="I56" s="37">
        <f t="shared" si="4"/>
        <v>2676921.3028931851</v>
      </c>
      <c r="J56" s="80">
        <v>866085627</v>
      </c>
      <c r="K56" s="82">
        <v>1190865813</v>
      </c>
      <c r="L56" s="82">
        <v>793</v>
      </c>
      <c r="M56" s="82">
        <v>11019000</v>
      </c>
      <c r="N56" s="82">
        <v>6500</v>
      </c>
      <c r="O56" s="82">
        <v>976751968</v>
      </c>
      <c r="P56" s="81">
        <v>18210235908</v>
      </c>
      <c r="Q56" s="84">
        <v>18210235908</v>
      </c>
      <c r="R56" s="80">
        <v>1069330930</v>
      </c>
      <c r="S56" s="82">
        <v>153416939</v>
      </c>
      <c r="T56" s="80">
        <v>915913991</v>
      </c>
      <c r="U56" s="90">
        <f t="shared" si="5"/>
        <v>125588.09694227342</v>
      </c>
      <c r="V56" s="38">
        <f t="shared" si="6"/>
        <v>4.6915124776563011E-2</v>
      </c>
    </row>
    <row r="57" spans="1:22" ht="10.5" customHeight="1" thickBot="1" x14ac:dyDescent="0.25">
      <c r="A57" s="25" t="s">
        <v>1</v>
      </c>
      <c r="B57" s="31">
        <f t="shared" ref="B57:H57" si="7">SUM(B38:B56)</f>
        <v>3982964</v>
      </c>
      <c r="C57" s="31">
        <f t="shared" si="7"/>
        <v>825600</v>
      </c>
      <c r="D57" s="31">
        <f t="shared" si="7"/>
        <v>1530009</v>
      </c>
      <c r="E57" s="31">
        <f t="shared" si="7"/>
        <v>1062938176.45</v>
      </c>
      <c r="F57" s="31">
        <f t="shared" si="7"/>
        <v>2089432</v>
      </c>
      <c r="G57" s="31">
        <f t="shared" si="7"/>
        <v>1025981635.01</v>
      </c>
      <c r="H57" s="31">
        <f t="shared" si="7"/>
        <v>230932940597.08002</v>
      </c>
      <c r="I57" s="31">
        <f t="shared" si="4"/>
        <v>57980.17270481983</v>
      </c>
      <c r="J57" s="31">
        <f>SUM(J38:J56)</f>
        <v>2653639693.46</v>
      </c>
      <c r="K57" s="31">
        <f t="shared" ref="K57:T57" si="8">SUM(K38:K56)</f>
        <v>17985134270.650002</v>
      </c>
      <c r="L57" s="31">
        <f t="shared" si="8"/>
        <v>3472629</v>
      </c>
      <c r="M57" s="31">
        <f>SUM(M38:M56)</f>
        <v>38416755000</v>
      </c>
      <c r="N57" s="31">
        <f>SUM(N38:N56)</f>
        <v>510335</v>
      </c>
      <c r="O57" s="31">
        <f t="shared" si="8"/>
        <v>10027571322.049999</v>
      </c>
      <c r="P57" s="96">
        <f t="shared" si="8"/>
        <v>167157119697.84</v>
      </c>
      <c r="Q57" s="96">
        <f t="shared" si="8"/>
        <v>167157118697</v>
      </c>
      <c r="R57" s="31">
        <f t="shared" si="8"/>
        <v>10121644866</v>
      </c>
      <c r="S57" s="31">
        <f t="shared" si="8"/>
        <v>549535612</v>
      </c>
      <c r="T57" s="31">
        <f t="shared" si="8"/>
        <v>9572109254</v>
      </c>
      <c r="U57" s="91">
        <f t="shared" si="5"/>
        <v>2403.2628098069677</v>
      </c>
      <c r="V57" s="35">
        <f t="shared" si="6"/>
        <v>4.1449735274886254E-2</v>
      </c>
    </row>
    <row r="58" spans="1:22" ht="10.5" customHeight="1" x14ac:dyDescent="0.2">
      <c r="A58" s="97" t="s">
        <v>126</v>
      </c>
      <c r="B58" s="97"/>
      <c r="C58" s="97"/>
      <c r="D58" s="97"/>
      <c r="E58" s="97"/>
      <c r="F58" s="97"/>
      <c r="G58" s="97"/>
      <c r="H58" s="97"/>
      <c r="I58" s="98"/>
      <c r="J58" s="98"/>
      <c r="K58" s="98"/>
      <c r="L58" s="99"/>
      <c r="M58" s="99"/>
      <c r="N58" s="99"/>
      <c r="O58" s="99"/>
      <c r="P58" s="99"/>
      <c r="Q58" s="99"/>
      <c r="R58" s="99"/>
      <c r="S58" s="100"/>
      <c r="T58" s="74"/>
      <c r="U58" s="101"/>
      <c r="V58" s="101"/>
    </row>
    <row r="59" spans="1:22" ht="10.5" customHeight="1" x14ac:dyDescent="0.2">
      <c r="A59" s="102" t="s">
        <v>119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100"/>
      <c r="V59" s="74"/>
    </row>
    <row r="60" spans="1:22" ht="10.5" customHeight="1" x14ac:dyDescent="0.2">
      <c r="A60" s="102" t="s">
        <v>120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100"/>
      <c r="V60" s="74"/>
    </row>
    <row r="61" spans="1:22" ht="10.5" customHeight="1" x14ac:dyDescent="0.2">
      <c r="A61" s="97" t="s">
        <v>121</v>
      </c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9"/>
      <c r="M61" s="99"/>
      <c r="N61" s="99"/>
      <c r="O61" s="99"/>
      <c r="P61" s="99"/>
      <c r="Q61" s="99"/>
      <c r="R61" s="99"/>
      <c r="S61" s="99"/>
      <c r="T61" s="99"/>
      <c r="U61" s="100"/>
      <c r="V61" s="74"/>
    </row>
    <row r="62" spans="1:22" ht="10.5" customHeight="1" x14ac:dyDescent="0.2">
      <c r="A62" s="97" t="s">
        <v>122</v>
      </c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9"/>
      <c r="M62" s="99"/>
      <c r="N62" s="99"/>
      <c r="O62" s="99"/>
      <c r="P62" s="99"/>
      <c r="Q62" s="99"/>
      <c r="R62" s="99"/>
      <c r="S62" s="99"/>
      <c r="T62" s="99"/>
      <c r="U62" s="100"/>
      <c r="V62" s="74"/>
    </row>
    <row r="63" spans="1:22" ht="10.5" customHeight="1" x14ac:dyDescent="0.2">
      <c r="A63" s="103" t="s">
        <v>134</v>
      </c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8"/>
      <c r="Q63" s="98"/>
      <c r="R63" s="98"/>
      <c r="S63" s="98"/>
      <c r="T63" s="98"/>
      <c r="U63" s="98"/>
      <c r="V63" s="98"/>
    </row>
    <row r="64" spans="1:22" ht="10.5" customHeight="1" x14ac:dyDescent="0.2">
      <c r="A64" s="103" t="s">
        <v>133</v>
      </c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8"/>
      <c r="Q64" s="98"/>
      <c r="R64" s="98"/>
      <c r="S64" s="98"/>
      <c r="T64" s="98"/>
      <c r="U64" s="98"/>
      <c r="V64" s="98"/>
    </row>
    <row r="65" spans="1:22" ht="10.5" customHeight="1" x14ac:dyDescent="0.2">
      <c r="A65" s="97" t="s">
        <v>132</v>
      </c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9"/>
      <c r="M65" s="99"/>
      <c r="N65" s="99"/>
      <c r="O65" s="99"/>
      <c r="P65" s="99"/>
      <c r="Q65" s="99"/>
      <c r="R65" s="99"/>
      <c r="S65" s="99"/>
      <c r="T65" s="99"/>
      <c r="U65" s="100"/>
      <c r="V65" s="74"/>
    </row>
    <row r="66" spans="1:22" ht="10.5" customHeight="1" x14ac:dyDescent="0.2">
      <c r="A66" s="103" t="s">
        <v>136</v>
      </c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8"/>
      <c r="Q66" s="98"/>
      <c r="R66" s="98"/>
      <c r="S66" s="99"/>
      <c r="T66" s="99"/>
      <c r="U66" s="100"/>
      <c r="V66" s="74"/>
    </row>
    <row r="67" spans="1:22" ht="10.5" customHeight="1" x14ac:dyDescent="0.2">
      <c r="A67" s="97" t="s">
        <v>137</v>
      </c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8"/>
      <c r="Q67" s="98"/>
      <c r="R67" s="98"/>
      <c r="S67" s="98"/>
      <c r="T67" s="98"/>
      <c r="U67" s="98"/>
      <c r="V67" s="98"/>
    </row>
    <row r="68" spans="1:22" ht="10.5" customHeight="1" x14ac:dyDescent="0.2">
      <c r="A68" s="97" t="s">
        <v>123</v>
      </c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8"/>
      <c r="Q68" s="98"/>
      <c r="R68" s="98"/>
      <c r="S68" s="98"/>
      <c r="T68" s="98"/>
      <c r="U68" s="98"/>
      <c r="V68" s="98"/>
    </row>
    <row r="69" spans="1:22" ht="10.5" customHeight="1" x14ac:dyDescent="0.2">
      <c r="A69" s="103" t="s">
        <v>124</v>
      </c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8"/>
      <c r="Q69" s="98"/>
      <c r="R69" s="98"/>
      <c r="S69" s="98"/>
      <c r="T69" s="98"/>
      <c r="U69" s="98"/>
      <c r="V69" s="98"/>
    </row>
    <row r="70" spans="1:22" ht="10.5" customHeight="1" x14ac:dyDescent="0.2">
      <c r="A70" s="103" t="s">
        <v>125</v>
      </c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8"/>
      <c r="Q70" s="98"/>
      <c r="R70" s="98"/>
      <c r="S70" s="98"/>
      <c r="T70" s="98"/>
      <c r="U70" s="98"/>
      <c r="V70" s="98"/>
    </row>
    <row r="71" spans="1:22" ht="10.5" customHeight="1" x14ac:dyDescent="0.2">
      <c r="A71" s="102" t="s">
        <v>128</v>
      </c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98"/>
      <c r="S71" s="98"/>
      <c r="T71" s="98"/>
      <c r="U71" s="98"/>
      <c r="V71" s="98"/>
    </row>
    <row r="72" spans="1:22" ht="10.5" customHeight="1" x14ac:dyDescent="0.2">
      <c r="A72" s="97" t="s">
        <v>129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8"/>
      <c r="Q72" s="98"/>
      <c r="R72" s="98"/>
      <c r="S72" s="98"/>
      <c r="T72" s="98"/>
      <c r="U72" s="98"/>
      <c r="V72" s="98"/>
    </row>
    <row r="73" spans="1:22" ht="10.5" customHeight="1" x14ac:dyDescent="0.2">
      <c r="A73" s="75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3"/>
      <c r="Q73" s="73"/>
      <c r="R73" s="73"/>
      <c r="S73" s="73"/>
      <c r="T73" s="73"/>
      <c r="U73" s="73"/>
      <c r="V73" s="73"/>
    </row>
    <row r="74" spans="1:22" ht="10.5" customHeight="1" x14ac:dyDescent="0.2">
      <c r="A74" s="75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3"/>
      <c r="Q74" s="73"/>
      <c r="R74" s="73"/>
      <c r="S74" s="73"/>
      <c r="T74" s="73"/>
      <c r="U74" s="73"/>
      <c r="V74" s="73"/>
    </row>
    <row r="75" spans="1:22" ht="10.5" customHeight="1" x14ac:dyDescent="0.2"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</row>
    <row r="76" spans="1:22" ht="10.5" customHeight="1" x14ac:dyDescent="0.2">
      <c r="B76" s="55"/>
      <c r="C76" s="55"/>
      <c r="D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</row>
  </sheetData>
  <phoneticPr fontId="0" type="noConversion"/>
  <printOptions horizontalCentered="1"/>
  <pageMargins left="0" right="0" top="0.4" bottom="0" header="0" footer="0"/>
  <pageSetup scale="74" orientation="landscape" r:id="rId1"/>
  <headerFooter alignWithMargins="0"/>
  <ignoredErrors>
    <ignoredError sqref="I36 I57" formula="1"/>
    <ignoredError sqref="V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2014 Calculation Res Returns </vt:lpstr>
      <vt:lpstr>' 2014 Calculation Res Returns '!Print_Area</vt:lpstr>
    </vt:vector>
  </TitlesOfParts>
  <Company>NC Department of Revenue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rvafc00</dc:creator>
  <cp:lastModifiedBy>afbryan</cp:lastModifiedBy>
  <cp:lastPrinted>2016-11-16T21:33:41Z</cp:lastPrinted>
  <dcterms:created xsi:type="dcterms:W3CDTF">2005-06-27T11:45:55Z</dcterms:created>
  <dcterms:modified xsi:type="dcterms:W3CDTF">2016-11-16T21:33:59Z</dcterms:modified>
</cp:coreProperties>
</file>