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HoH ID Ded" sheetId="3" r:id="rId1"/>
  </sheets>
  <definedNames>
    <definedName name="_xlnm.Print_Area" localSheetId="0">' 2013 Calculation HoH ID Ded'!$A$1:$U$68</definedName>
  </definedNames>
  <calcPr calcId="125725" calcOnSave="0"/>
</workbook>
</file>

<file path=xl/calcChain.xml><?xml version="1.0" encoding="utf-8"?>
<calcChain xmlns="http://schemas.openxmlformats.org/spreadsheetml/2006/main">
  <c r="U56" i="3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F36" l="1"/>
  <c r="E36"/>
  <c r="C36"/>
  <c r="B36"/>
  <c r="S57"/>
  <c r="Q57"/>
  <c r="N57"/>
  <c r="O57" s="1"/>
  <c r="M57"/>
  <c r="L57"/>
  <c r="K57"/>
  <c r="I57"/>
  <c r="J57" s="1"/>
  <c r="G57"/>
  <c r="F57"/>
  <c r="E57"/>
  <c r="C57"/>
  <c r="B57"/>
  <c r="S36"/>
  <c r="Q36"/>
  <c r="N36"/>
  <c r="O36" s="1"/>
  <c r="M36"/>
  <c r="L36"/>
  <c r="K36"/>
  <c r="I36"/>
  <c r="J36" s="1"/>
  <c r="G36"/>
  <c r="T36" l="1"/>
  <c r="U36"/>
  <c r="T57"/>
  <c r="U57"/>
  <c r="D36"/>
  <c r="H36"/>
  <c r="P36"/>
  <c r="H57"/>
  <c r="P57"/>
  <c r="D57"/>
  <c r="R36"/>
  <c r="R57"/>
</calcChain>
</file>

<file path=xl/sharedStrings.xml><?xml version="1.0" encoding="utf-8"?>
<sst xmlns="http://schemas.openxmlformats.org/spreadsheetml/2006/main" count="173" uniqueCount="134">
  <si>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</si>
  <si>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</si>
  <si>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</si>
  <si>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</si>
  <si>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</si>
  <si>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</si>
  <si>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</si>
  <si>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</si>
  <si>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</si>
  <si>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</si>
  <si>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</si>
  <si>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</si>
  <si>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</si>
  <si>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</si>
  <si>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</si>
  <si>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</si>
  <si>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</si>
  <si>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</si>
  <si>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</si>
  <si>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</si>
  <si>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</si>
  <si>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</si>
  <si>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</si>
  <si>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</si>
  <si>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</si>
  <si>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</si>
  <si>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</si>
  <si>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</si>
  <si>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</si>
  <si>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</si>
  <si>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</si>
  <si>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</si>
  <si>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</si>
  <si>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</si>
  <si>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</si>
  <si>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</si>
  <si>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</si>
  <si>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</si>
  <si>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</si>
  <si>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</si>
  <si>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</si>
  <si>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</si>
  <si>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</si>
  <si>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</si>
  <si>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</si>
  <si>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</si>
  <si>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</si>
  <si>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</si>
  <si>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</si>
  <si>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</si>
  <si>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</si>
  <si>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</si>
  <si>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</si>
  <si>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</si>
  <si>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</si>
  <si>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</si>
  <si>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</si>
  <si>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</si>
  <si>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</si>
  <si>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</si>
  <si>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</si>
  <si>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</si>
  <si>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</si>
  <si>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</si>
  <si>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</si>
  <si>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</si>
  <si>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</si>
  <si>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</si>
  <si>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</si>
  <si>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</si>
  <si>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</si>
  <si>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</si>
  <si>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</si>
  <si>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</si>
  <si>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</si>
  <si>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</si>
  <si>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</si>
  <si>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</si>
  <si>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</si>
  <si>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</si>
  <si>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</si>
  <si>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</si>
  <si>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</si>
  <si>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</si>
  <si>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</si>
  <si>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</si>
  <si>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</si>
  <si>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</si>
  <si>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</si>
  <si>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</si>
  <si>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</si>
  <si>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</si>
  <si>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ID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</si>
  <si>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</si>
  <si>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</si>
  <si>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Itemized Deductions+:</t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</si>
  <si>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</si>
  <si>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>HEAD OF HOUSEHOLD:  ITEMIZED DEDUCTIONS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</si>
  <si>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</si>
  <si>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</si>
  <si>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</si>
  <si>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</si>
  <si>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</si>
  <si>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</si>
  <si>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</si>
  <si>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</si>
  <si>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</si>
  <si>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</si>
  <si>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</si>
  <si>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[HoH]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</si>
  <si>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</si>
  <si>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>Income Level</t>
  </si>
  <si>
    <t>as a</t>
  </si>
  <si>
    <t>% of</t>
  </si>
  <si>
    <t xml:space="preserve">All </t>
  </si>
  <si>
    <t>HoH Re-</t>
  </si>
  <si>
    <t>Factor</t>
  </si>
  <si>
    <t>a</t>
  </si>
  <si>
    <t xml:space="preserve">Net Tax </t>
  </si>
  <si>
    <t>Per Re-</t>
  </si>
  <si>
    <t>Gross</t>
  </si>
  <si>
    <t>turn [All</t>
  </si>
  <si>
    <t>Returns]</t>
  </si>
  <si>
    <t>HoH-ID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</si>
  <si>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</si>
  <si>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</si>
  <si>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t>NCTI Level</t>
  </si>
  <si>
    <t>FAGI Level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</si>
  <si>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</si>
  <si>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HoH filing status with FAGI&lt;=$80,000: $2,500; HoH filing status with FAGI&gt;$80,000: $2,000.</t>
  </si>
  <si>
    <t xml:space="preserve">TABLE 6B.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</si>
  <si>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</si>
  <si>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</si>
  <si>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$2,328,422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</si>
</sst>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0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3" fontId="1" fillId="2" borderId="22" xfId="0" applyNumberFormat="1" applyFont="1" applyFill="1" applyBorder="1"/>
    <xf numFmtId="0" fontId="0" fillId="4" borderId="7" xfId="0" applyFill="1" applyBorder="1"/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zoomScaleNormal="100" workbookViewId="0">
      <selection activeCell="Y13" sqref="Y13"/>
    </sheetView>
  </sheetViews>
  <sheetFormatPr defaultRowHeight="10.5" customHeight="1"/>
  <cols>
    <col min="1" max="1" width="12.4257812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6" style="11" customWidth="1"/>
    <col min="9" max="9" width="9.7109375" style="11" customWidth="1"/>
    <col min="10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41" t="s">
        <v>130</v>
      </c>
      <c r="B1" s="27"/>
      <c r="C1" s="27"/>
      <c r="D1" s="27"/>
      <c r="E1" s="27"/>
      <c r="F1" s="28"/>
      <c r="G1" s="28"/>
      <c r="H1" s="28"/>
      <c r="I1" s="27"/>
      <c r="J1" s="27"/>
      <c r="K1" s="27"/>
      <c r="L1" s="27"/>
      <c r="M1" s="28"/>
      <c r="N1" s="28"/>
      <c r="O1" s="28"/>
      <c r="P1" s="28"/>
      <c r="Q1" s="28"/>
      <c r="R1" s="28"/>
      <c r="S1" s="3"/>
      <c r="T1" s="3"/>
      <c r="U1" s="3"/>
    </row>
    <row r="2" spans="1:21" ht="10.5" customHeight="1">
      <c r="A2" s="41"/>
      <c r="B2" s="27"/>
      <c r="C2" s="27"/>
      <c r="D2" s="27"/>
      <c r="E2" s="27"/>
      <c r="F2" s="28"/>
      <c r="G2" s="28"/>
      <c r="H2" s="28"/>
      <c r="I2" s="27"/>
      <c r="J2" s="27"/>
      <c r="K2" s="27"/>
      <c r="L2" s="27"/>
      <c r="M2" s="28"/>
      <c r="N2" s="28"/>
      <c r="O2" s="28"/>
      <c r="P2" s="28"/>
      <c r="Q2" s="28"/>
      <c r="R2" s="28"/>
      <c r="S2" s="3"/>
      <c r="T2" s="3"/>
      <c r="U2" s="3"/>
    </row>
    <row r="3" spans="1:21" ht="11.25" customHeight="1" thickBot="1">
      <c r="F3" s="9"/>
      <c r="G3" s="9"/>
      <c r="H3" s="9"/>
      <c r="I3" s="1" t="s">
        <v>97</v>
      </c>
      <c r="J3" s="5"/>
      <c r="K3" s="5"/>
      <c r="L3" s="1"/>
      <c r="M3" s="43"/>
      <c r="N3" s="43"/>
      <c r="O3" s="43"/>
      <c r="P3" s="43"/>
      <c r="Q3" s="9"/>
      <c r="R3" s="4"/>
      <c r="S3" s="2"/>
      <c r="T3" s="2"/>
      <c r="U3" s="2"/>
    </row>
    <row r="4" spans="1:21" ht="10.5" customHeight="1">
      <c r="A4" s="14"/>
      <c r="B4" s="87"/>
      <c r="C4" s="55"/>
      <c r="D4" s="72"/>
      <c r="E4" s="54" t="s">
        <v>98</v>
      </c>
      <c r="F4" s="55"/>
      <c r="G4" s="60" t="s">
        <v>95</v>
      </c>
      <c r="H4" s="60"/>
      <c r="I4" s="60"/>
      <c r="J4" s="60"/>
      <c r="K4" s="54" t="s">
        <v>73</v>
      </c>
      <c r="L4" s="55"/>
      <c r="M4" s="54" t="s">
        <v>90</v>
      </c>
      <c r="N4" s="72"/>
      <c r="O4" s="55"/>
      <c r="P4" s="16" t="s">
        <v>85</v>
      </c>
      <c r="Q4" s="15"/>
      <c r="R4" s="15"/>
      <c r="S4" s="17"/>
      <c r="T4" s="16" t="s">
        <v>76</v>
      </c>
      <c r="U4" s="42"/>
    </row>
    <row r="5" spans="1:21" ht="10.5" customHeight="1">
      <c r="A5" s="2"/>
      <c r="B5" s="88" t="s">
        <v>83</v>
      </c>
      <c r="C5" s="69" t="s">
        <v>99</v>
      </c>
      <c r="D5" s="6"/>
      <c r="E5" s="77" t="s">
        <v>100</v>
      </c>
      <c r="F5" s="69"/>
      <c r="G5" s="57"/>
      <c r="H5" s="61" t="s">
        <v>112</v>
      </c>
      <c r="I5" s="70"/>
      <c r="J5" s="61"/>
      <c r="K5" s="68" t="s">
        <v>74</v>
      </c>
      <c r="L5" s="69"/>
      <c r="M5" s="56" t="s">
        <v>91</v>
      </c>
      <c r="N5" s="79"/>
      <c r="O5" s="69"/>
      <c r="P5" s="69" t="s">
        <v>88</v>
      </c>
      <c r="Q5" s="7"/>
      <c r="R5" s="7"/>
      <c r="S5" s="19" t="s">
        <v>101</v>
      </c>
      <c r="T5" s="18" t="s">
        <v>77</v>
      </c>
      <c r="U5" s="31"/>
    </row>
    <row r="6" spans="1:21" ht="10.5" customHeight="1">
      <c r="A6" s="2"/>
      <c r="B6" s="88" t="s">
        <v>84</v>
      </c>
      <c r="C6" s="69" t="s">
        <v>102</v>
      </c>
      <c r="D6" s="6" t="s">
        <v>76</v>
      </c>
      <c r="E6" s="77" t="s">
        <v>103</v>
      </c>
      <c r="F6" s="69"/>
      <c r="G6" s="77"/>
      <c r="H6" s="18" t="s">
        <v>113</v>
      </c>
      <c r="I6" s="6"/>
      <c r="J6" s="18"/>
      <c r="K6" s="61"/>
      <c r="L6" s="73"/>
      <c r="M6" s="61"/>
      <c r="N6" s="61"/>
      <c r="O6" s="99" t="s">
        <v>105</v>
      </c>
      <c r="P6" s="69" t="s">
        <v>117</v>
      </c>
      <c r="Q6" s="7"/>
      <c r="R6" s="20"/>
      <c r="S6" s="19" t="s">
        <v>6</v>
      </c>
      <c r="T6" s="18" t="s">
        <v>118</v>
      </c>
      <c r="U6" s="6"/>
    </row>
    <row r="7" spans="1:21" ht="10.5" customHeight="1">
      <c r="A7" s="2"/>
      <c r="B7" s="88" t="s">
        <v>25</v>
      </c>
      <c r="C7" s="69" t="s">
        <v>16</v>
      </c>
      <c r="D7" s="6" t="s">
        <v>77</v>
      </c>
      <c r="E7" s="6" t="s">
        <v>104</v>
      </c>
      <c r="F7" s="69"/>
      <c r="G7" s="18"/>
      <c r="H7" s="6" t="s">
        <v>114</v>
      </c>
      <c r="I7" s="6"/>
      <c r="J7" s="18" t="s">
        <v>76</v>
      </c>
      <c r="K7" s="6" t="s">
        <v>25</v>
      </c>
      <c r="L7" s="18"/>
      <c r="M7" s="7"/>
      <c r="N7" s="7"/>
      <c r="O7" s="6" t="s">
        <v>108</v>
      </c>
      <c r="P7" s="18" t="s">
        <v>89</v>
      </c>
      <c r="Q7" s="7" t="s">
        <v>9</v>
      </c>
      <c r="R7" s="7"/>
      <c r="S7" s="19" t="s">
        <v>78</v>
      </c>
      <c r="T7" s="18" t="s">
        <v>119</v>
      </c>
      <c r="U7" s="20" t="s">
        <v>105</v>
      </c>
    </row>
    <row r="8" spans="1:21" ht="10.5" customHeight="1">
      <c r="A8" s="2"/>
      <c r="B8" s="88" t="s">
        <v>26</v>
      </c>
      <c r="C8" s="69" t="s">
        <v>17</v>
      </c>
      <c r="D8" s="6" t="s">
        <v>106</v>
      </c>
      <c r="E8" s="96"/>
      <c r="F8" s="73"/>
      <c r="G8" s="6" t="s">
        <v>25</v>
      </c>
      <c r="H8" s="18" t="s">
        <v>115</v>
      </c>
      <c r="I8" s="6"/>
      <c r="J8" s="18" t="s">
        <v>77</v>
      </c>
      <c r="K8" s="6" t="s">
        <v>26</v>
      </c>
      <c r="L8" s="23"/>
      <c r="M8" s="6" t="s">
        <v>18</v>
      </c>
      <c r="N8" s="6" t="s">
        <v>19</v>
      </c>
      <c r="O8" s="7" t="s">
        <v>86</v>
      </c>
      <c r="P8" s="7" t="s">
        <v>26</v>
      </c>
      <c r="Q8" s="7" t="s">
        <v>120</v>
      </c>
      <c r="R8" s="20" t="s">
        <v>7</v>
      </c>
      <c r="S8" s="19" t="s">
        <v>79</v>
      </c>
      <c r="T8" s="18" t="s">
        <v>121</v>
      </c>
      <c r="U8" s="20" t="s">
        <v>108</v>
      </c>
    </row>
    <row r="9" spans="1:21" ht="10.5" customHeight="1">
      <c r="A9" s="2"/>
      <c r="B9" s="88" t="s">
        <v>28</v>
      </c>
      <c r="C9" s="69" t="s">
        <v>20</v>
      </c>
      <c r="D9" s="10" t="s">
        <v>102</v>
      </c>
      <c r="E9" s="6"/>
      <c r="F9" s="97"/>
      <c r="G9" s="22" t="s">
        <v>26</v>
      </c>
      <c r="H9" s="23" t="s">
        <v>107</v>
      </c>
      <c r="I9" s="6" t="s">
        <v>72</v>
      </c>
      <c r="J9" s="18" t="s">
        <v>92</v>
      </c>
      <c r="K9" s="6" t="s">
        <v>63</v>
      </c>
      <c r="L9" s="18" t="s">
        <v>27</v>
      </c>
      <c r="M9" s="21" t="s">
        <v>21</v>
      </c>
      <c r="N9" s="7" t="s">
        <v>21</v>
      </c>
      <c r="O9" s="6" t="s">
        <v>87</v>
      </c>
      <c r="P9" s="7" t="s">
        <v>106</v>
      </c>
      <c r="Q9" s="7" t="s">
        <v>29</v>
      </c>
      <c r="R9" s="7" t="s">
        <v>10</v>
      </c>
      <c r="S9" s="19" t="s">
        <v>80</v>
      </c>
      <c r="T9" s="18" t="s">
        <v>123</v>
      </c>
      <c r="U9" s="20" t="s">
        <v>6</v>
      </c>
    </row>
    <row r="10" spans="1:21" ht="10.5" customHeight="1">
      <c r="A10" s="2"/>
      <c r="B10" s="88" t="s">
        <v>82</v>
      </c>
      <c r="C10" s="69" t="s">
        <v>22</v>
      </c>
      <c r="D10" s="10" t="s">
        <v>75</v>
      </c>
      <c r="E10" s="71" t="s">
        <v>11</v>
      </c>
      <c r="F10" s="23" t="s">
        <v>2</v>
      </c>
      <c r="G10" s="10" t="s">
        <v>28</v>
      </c>
      <c r="H10" s="23" t="s">
        <v>82</v>
      </c>
      <c r="I10" s="71" t="s">
        <v>66</v>
      </c>
      <c r="J10" s="18" t="s">
        <v>75</v>
      </c>
      <c r="K10" s="71" t="s">
        <v>64</v>
      </c>
      <c r="L10" s="23" t="s">
        <v>66</v>
      </c>
      <c r="M10" s="6" t="s">
        <v>23</v>
      </c>
      <c r="N10" s="6" t="s">
        <v>23</v>
      </c>
      <c r="O10" s="6" t="s">
        <v>116</v>
      </c>
      <c r="P10" s="6" t="s">
        <v>102</v>
      </c>
      <c r="Q10" s="7" t="s">
        <v>78</v>
      </c>
      <c r="R10" s="7" t="s">
        <v>24</v>
      </c>
      <c r="S10" s="19" t="s">
        <v>81</v>
      </c>
      <c r="T10" s="18" t="s">
        <v>122</v>
      </c>
      <c r="U10" s="20" t="s">
        <v>8</v>
      </c>
    </row>
    <row r="11" spans="1:21" ht="10.5" customHeight="1" thickBot="1">
      <c r="A11" s="98" t="s">
        <v>111</v>
      </c>
      <c r="B11" s="89" t="s">
        <v>109</v>
      </c>
      <c r="C11" s="69" t="s">
        <v>3</v>
      </c>
      <c r="D11" s="10" t="s">
        <v>3</v>
      </c>
      <c r="E11" s="6" t="s">
        <v>3</v>
      </c>
      <c r="F11" s="18" t="s">
        <v>3</v>
      </c>
      <c r="G11" s="25" t="s">
        <v>82</v>
      </c>
      <c r="H11" s="19" t="s">
        <v>12</v>
      </c>
      <c r="I11" s="24" t="s">
        <v>3</v>
      </c>
      <c r="J11" s="25" t="s">
        <v>3</v>
      </c>
      <c r="K11" s="6" t="s">
        <v>65</v>
      </c>
      <c r="L11" s="18" t="s">
        <v>3</v>
      </c>
      <c r="M11" s="6" t="s">
        <v>3</v>
      </c>
      <c r="N11" s="7" t="s">
        <v>3</v>
      </c>
      <c r="O11" s="19" t="s">
        <v>12</v>
      </c>
      <c r="P11" s="19" t="s">
        <v>12</v>
      </c>
      <c r="Q11" s="7" t="s">
        <v>3</v>
      </c>
      <c r="R11" s="7" t="s">
        <v>3</v>
      </c>
      <c r="S11" s="19" t="s">
        <v>3</v>
      </c>
      <c r="T11" s="19" t="s">
        <v>3</v>
      </c>
      <c r="U11" s="19" t="s">
        <v>12</v>
      </c>
    </row>
    <row r="12" spans="1:21" ht="11.25" customHeight="1" thickBot="1">
      <c r="A12" s="44" t="s">
        <v>126</v>
      </c>
      <c r="B12" s="50"/>
      <c r="C12" s="50"/>
      <c r="D12" s="50"/>
      <c r="E12" s="44"/>
      <c r="F12" s="45"/>
      <c r="G12" s="45"/>
      <c r="H12" s="45"/>
      <c r="I12" s="46" t="s">
        <v>15</v>
      </c>
      <c r="J12" s="46"/>
      <c r="K12" s="46"/>
      <c r="L12" s="45"/>
      <c r="M12" s="47"/>
      <c r="N12" s="48"/>
      <c r="O12" s="48"/>
      <c r="P12" s="48"/>
      <c r="Q12" s="48"/>
      <c r="R12" s="47"/>
      <c r="S12" s="47"/>
      <c r="T12" s="45"/>
      <c r="U12" s="47"/>
    </row>
    <row r="13" spans="1:21" ht="10.5" customHeight="1">
      <c r="A13" s="2" t="s">
        <v>0</v>
      </c>
      <c r="B13" s="90">
        <v>162596</v>
      </c>
      <c r="C13" s="35">
        <v>1413783087</v>
      </c>
      <c r="D13" s="35">
        <f>C13/G13</f>
        <v>60482.698909090912</v>
      </c>
      <c r="E13" s="35">
        <v>179032832</v>
      </c>
      <c r="F13" s="35">
        <v>282231352</v>
      </c>
      <c r="G13" s="35">
        <v>23375</v>
      </c>
      <c r="H13" s="74">
        <f>G13/B13</f>
        <v>0.14376122413835518</v>
      </c>
      <c r="I13" s="35">
        <v>378747666</v>
      </c>
      <c r="J13" s="35">
        <f>I13/G13</f>
        <v>16203.108705882352</v>
      </c>
      <c r="K13" s="35">
        <v>61666</v>
      </c>
      <c r="L13" s="35">
        <v>145398150</v>
      </c>
      <c r="M13" s="35">
        <v>786438751</v>
      </c>
      <c r="N13" s="59">
        <v>-257714558</v>
      </c>
      <c r="O13" s="81">
        <f>N13/M13</f>
        <v>-0.32769819349860596</v>
      </c>
      <c r="P13" s="74">
        <f>M13/C13</f>
        <v>0.55626549661786984</v>
      </c>
      <c r="Q13" s="13">
        <v>0</v>
      </c>
      <c r="R13" s="62">
        <v>0</v>
      </c>
      <c r="S13" s="62">
        <v>0</v>
      </c>
      <c r="T13" s="37">
        <v>0</v>
      </c>
      <c r="U13" s="37">
        <v>0</v>
      </c>
    </row>
    <row r="14" spans="1:21" ht="10.5" customHeight="1">
      <c r="A14" s="2" t="s">
        <v>67</v>
      </c>
      <c r="B14" s="91">
        <v>47237</v>
      </c>
      <c r="C14" s="63">
        <v>250992924</v>
      </c>
      <c r="D14" s="53">
        <f>C14/G14</f>
        <v>49672.06095388878</v>
      </c>
      <c r="E14" s="53">
        <v>16143644</v>
      </c>
      <c r="F14" s="53">
        <v>16161470</v>
      </c>
      <c r="G14" s="53">
        <v>5053</v>
      </c>
      <c r="H14" s="75">
        <f>G14/B14</f>
        <v>0.10697123017973199</v>
      </c>
      <c r="I14" s="53">
        <v>72974823</v>
      </c>
      <c r="J14" s="53">
        <f>I14/G14</f>
        <v>14441.880664951514</v>
      </c>
      <c r="K14" s="53">
        <v>13359</v>
      </c>
      <c r="L14" s="53">
        <v>32992100</v>
      </c>
      <c r="M14" s="53">
        <v>145008175</v>
      </c>
      <c r="N14" s="53">
        <v>4975629</v>
      </c>
      <c r="O14" s="78">
        <f>N14/M14</f>
        <v>3.4312748229539475E-2</v>
      </c>
      <c r="P14" s="75">
        <f>M14/C14</f>
        <v>0.57773809989958125</v>
      </c>
      <c r="Q14" s="64">
        <v>298665</v>
      </c>
      <c r="R14" s="63">
        <v>222108</v>
      </c>
      <c r="S14" s="63">
        <v>76557</v>
      </c>
      <c r="T14" s="30">
        <f>S14/G14</f>
        <v>15.150801504056997</v>
      </c>
      <c r="U14" s="29">
        <f>S14/N14</f>
        <v>1.5386396373202263E-2</v>
      </c>
    </row>
    <row r="15" spans="1:21" ht="10.5" customHeight="1">
      <c r="A15" s="2" t="s">
        <v>68</v>
      </c>
      <c r="B15" s="91">
        <v>44883</v>
      </c>
      <c r="C15" s="63">
        <v>171933575</v>
      </c>
      <c r="D15" s="53">
        <f>C15/G15</f>
        <v>33463.132541845072</v>
      </c>
      <c r="E15" s="53">
        <v>5409941</v>
      </c>
      <c r="F15" s="53">
        <v>12097160</v>
      </c>
      <c r="G15" s="53">
        <v>5138</v>
      </c>
      <c r="H15" s="75">
        <f>G15/B15</f>
        <v>0.11447541385379766</v>
      </c>
      <c r="I15" s="53">
        <v>53400759</v>
      </c>
      <c r="J15" s="53">
        <f>I15/G15</f>
        <v>10393.296808096535</v>
      </c>
      <c r="K15" s="53">
        <v>13888</v>
      </c>
      <c r="L15" s="53">
        <v>34606300</v>
      </c>
      <c r="M15" s="53">
        <v>77239297</v>
      </c>
      <c r="N15" s="53">
        <v>15390951</v>
      </c>
      <c r="O15" s="78">
        <f>N15/M15</f>
        <v>0.19926321960180451</v>
      </c>
      <c r="P15" s="75">
        <f>M15/C15</f>
        <v>0.44923917274447411</v>
      </c>
      <c r="Q15" s="64">
        <v>924966</v>
      </c>
      <c r="R15" s="63">
        <v>659059</v>
      </c>
      <c r="S15" s="63">
        <v>265907</v>
      </c>
      <c r="T15" s="30">
        <f>S15/G15</f>
        <v>51.753016738030361</v>
      </c>
      <c r="U15" s="29">
        <f>S15/N15</f>
        <v>1.7276840138078536E-2</v>
      </c>
    </row>
    <row r="16" spans="1:21" ht="10.5" customHeight="1">
      <c r="A16" s="2" t="s">
        <v>69</v>
      </c>
      <c r="B16" s="91">
        <v>44509</v>
      </c>
      <c r="C16" s="63">
        <v>273846185</v>
      </c>
      <c r="D16" s="53">
        <f>C16/G16</f>
        <v>52230.819187488079</v>
      </c>
      <c r="E16" s="53">
        <v>2105806</v>
      </c>
      <c r="F16" s="53">
        <v>11362710</v>
      </c>
      <c r="G16" s="53">
        <v>5243</v>
      </c>
      <c r="H16" s="75">
        <f>G16/B16</f>
        <v>0.11779640072794266</v>
      </c>
      <c r="I16" s="53">
        <v>54607962</v>
      </c>
      <c r="J16" s="53">
        <f>I16/G16</f>
        <v>10415.403776463856</v>
      </c>
      <c r="K16" s="53">
        <v>14629</v>
      </c>
      <c r="L16" s="53">
        <v>36409650</v>
      </c>
      <c r="M16" s="53">
        <v>173571669</v>
      </c>
      <c r="N16" s="53">
        <v>26217980</v>
      </c>
      <c r="O16" s="78">
        <f>N16/M16</f>
        <v>0.15104988130292163</v>
      </c>
      <c r="P16" s="75">
        <f>M16/C16</f>
        <v>0.63382905626382924</v>
      </c>
      <c r="Q16" s="64">
        <v>1575925</v>
      </c>
      <c r="R16" s="63">
        <v>955569</v>
      </c>
      <c r="S16" s="63">
        <v>620356</v>
      </c>
      <c r="T16" s="30">
        <f>S16/G16</f>
        <v>118.3208086973107</v>
      </c>
      <c r="U16" s="29">
        <f>S16/N16</f>
        <v>2.3661472012717989E-2</v>
      </c>
    </row>
    <row r="17" spans="1:21" ht="10.5" customHeight="1">
      <c r="A17" s="2" t="s">
        <v>47</v>
      </c>
      <c r="B17" s="91">
        <v>84130</v>
      </c>
      <c r="C17" s="63">
        <v>424363997</v>
      </c>
      <c r="D17" s="53">
        <f>C17/G17</f>
        <v>40208.830490809174</v>
      </c>
      <c r="E17" s="53">
        <v>7837673</v>
      </c>
      <c r="F17" s="53">
        <v>21318667</v>
      </c>
      <c r="G17" s="53">
        <v>10554</v>
      </c>
      <c r="H17" s="75">
        <f>G17/B17</f>
        <v>0.12544871032925234</v>
      </c>
      <c r="I17" s="53">
        <v>129214960</v>
      </c>
      <c r="J17" s="53">
        <f>I17/G17</f>
        <v>12243.221527382982</v>
      </c>
      <c r="K17" s="53">
        <v>29720</v>
      </c>
      <c r="L17" s="53">
        <v>74018618</v>
      </c>
      <c r="M17" s="53">
        <v>207649425</v>
      </c>
      <c r="N17" s="53">
        <v>84690096</v>
      </c>
      <c r="O17" s="78">
        <f>N17/M17</f>
        <v>0.40785133886115987</v>
      </c>
      <c r="P17" s="75">
        <f>M17/C17</f>
        <v>0.48931913750449474</v>
      </c>
      <c r="Q17" s="64">
        <v>5087121</v>
      </c>
      <c r="R17" s="63">
        <v>2273343.04</v>
      </c>
      <c r="S17" s="63">
        <v>2813777.96</v>
      </c>
      <c r="T17" s="30">
        <f>S17/G17</f>
        <v>266.60772787568692</v>
      </c>
      <c r="U17" s="29">
        <f>S17/N17</f>
        <v>3.3224403949193779E-2</v>
      </c>
    </row>
    <row r="18" spans="1:21" ht="10.5" customHeight="1">
      <c r="A18" s="2" t="s">
        <v>46</v>
      </c>
      <c r="B18" s="91">
        <v>12294</v>
      </c>
      <c r="C18" s="63">
        <v>51386042</v>
      </c>
      <c r="D18" s="53">
        <f>C18/G18</f>
        <v>30936.810355207705</v>
      </c>
      <c r="E18" s="53">
        <v>244108</v>
      </c>
      <c r="F18" s="53">
        <v>2889124</v>
      </c>
      <c r="G18" s="53">
        <v>1661</v>
      </c>
      <c r="H18" s="75">
        <f>G18/B18</f>
        <v>0.1351065560435985</v>
      </c>
      <c r="I18" s="53">
        <v>16107014</v>
      </c>
      <c r="J18" s="53">
        <f>I18/G18</f>
        <v>9697.1788079470207</v>
      </c>
      <c r="K18" s="53">
        <v>4680</v>
      </c>
      <c r="L18" s="53">
        <v>11676000</v>
      </c>
      <c r="M18" s="53">
        <v>20958012</v>
      </c>
      <c r="N18" s="53">
        <v>17134863</v>
      </c>
      <c r="O18" s="78">
        <f>N18/M18</f>
        <v>0.81758055105608296</v>
      </c>
      <c r="P18" s="75">
        <f>M18/C18</f>
        <v>0.40785417954548825</v>
      </c>
      <c r="Q18" s="64">
        <v>1029058</v>
      </c>
      <c r="R18" s="63">
        <v>364659</v>
      </c>
      <c r="S18" s="63">
        <v>664399</v>
      </c>
      <c r="T18" s="30">
        <f>S18/G18</f>
        <v>399.99939795304033</v>
      </c>
      <c r="U18" s="29">
        <f>S18/N18</f>
        <v>3.8774689940619896E-2</v>
      </c>
    </row>
    <row r="19" spans="1:21" ht="10.5" customHeight="1">
      <c r="A19" s="2" t="s">
        <v>45</v>
      </c>
      <c r="B19" s="91">
        <v>39656</v>
      </c>
      <c r="C19" s="63">
        <v>199139224</v>
      </c>
      <c r="D19" s="53">
        <f>C19/G19</f>
        <v>34075.842573579743</v>
      </c>
      <c r="E19" s="53">
        <v>1086468</v>
      </c>
      <c r="F19" s="53">
        <v>9905275</v>
      </c>
      <c r="G19" s="53">
        <v>5844</v>
      </c>
      <c r="H19" s="75">
        <f>G19/B19</f>
        <v>0.14736735928989309</v>
      </c>
      <c r="I19" s="53">
        <v>60174485</v>
      </c>
      <c r="J19" s="53">
        <f>I19/G19</f>
        <v>10296.797570157427</v>
      </c>
      <c r="K19" s="53">
        <v>16428</v>
      </c>
      <c r="L19" s="53">
        <v>40999042</v>
      </c>
      <c r="M19" s="53">
        <v>89146890</v>
      </c>
      <c r="N19" s="53">
        <v>68366782</v>
      </c>
      <c r="O19" s="78">
        <f>N19/M19</f>
        <v>0.76690035961994862</v>
      </c>
      <c r="P19" s="75">
        <f>M19/C19</f>
        <v>0.44766112978325157</v>
      </c>
      <c r="Q19" s="64">
        <v>4105128</v>
      </c>
      <c r="R19" s="63">
        <v>1291156</v>
      </c>
      <c r="S19" s="63">
        <v>2813972</v>
      </c>
      <c r="T19" s="30">
        <f>S19/G19</f>
        <v>481.51471594798085</v>
      </c>
      <c r="U19" s="29">
        <f>S19/N19</f>
        <v>4.1159930563939663E-2</v>
      </c>
    </row>
    <row r="20" spans="1:21" ht="10.5" customHeight="1">
      <c r="A20" s="2" t="s">
        <v>44</v>
      </c>
      <c r="B20" s="91">
        <v>38679</v>
      </c>
      <c r="C20" s="63">
        <v>245276349.56</v>
      </c>
      <c r="D20" s="53">
        <f>C20/G20</f>
        <v>38938.934681695508</v>
      </c>
      <c r="E20" s="53">
        <v>914674</v>
      </c>
      <c r="F20" s="53">
        <v>10933982</v>
      </c>
      <c r="G20" s="53">
        <v>6299</v>
      </c>
      <c r="H20" s="75">
        <f>G20/B20</f>
        <v>0.16285322784973758</v>
      </c>
      <c r="I20" s="53">
        <v>63152486</v>
      </c>
      <c r="J20" s="53">
        <f>I20/G20</f>
        <v>10025.795523098905</v>
      </c>
      <c r="K20" s="53">
        <v>17425</v>
      </c>
      <c r="L20" s="53">
        <v>43453750</v>
      </c>
      <c r="M20" s="53">
        <v>128650805.56</v>
      </c>
      <c r="N20" s="53">
        <v>87372413</v>
      </c>
      <c r="O20" s="78">
        <f>N20/M20</f>
        <v>0.6791439246701908</v>
      </c>
      <c r="P20" s="75">
        <f>M20/C20</f>
        <v>0.52451369971375561</v>
      </c>
      <c r="Q20" s="64">
        <v>5245651</v>
      </c>
      <c r="R20" s="63">
        <v>1348910</v>
      </c>
      <c r="S20" s="63">
        <v>3896741</v>
      </c>
      <c r="T20" s="30">
        <f>S20/G20</f>
        <v>618.62851246229559</v>
      </c>
      <c r="U20" s="29">
        <f>S20/N20</f>
        <v>4.4599214628534979E-2</v>
      </c>
    </row>
    <row r="21" spans="1:21" ht="10.5" customHeight="1">
      <c r="A21" s="2" t="s">
        <v>43</v>
      </c>
      <c r="B21" s="91">
        <v>32239</v>
      </c>
      <c r="C21" s="63">
        <v>235689720</v>
      </c>
      <c r="D21" s="53">
        <f>C21/G21</f>
        <v>40233.82041652441</v>
      </c>
      <c r="E21" s="53">
        <v>1236295</v>
      </c>
      <c r="F21" s="53">
        <v>9749539.4000000004</v>
      </c>
      <c r="G21" s="53">
        <v>5858</v>
      </c>
      <c r="H21" s="75">
        <f>G21/B21</f>
        <v>0.18170538788423959</v>
      </c>
      <c r="I21" s="53">
        <v>58741355</v>
      </c>
      <c r="J21" s="53">
        <f>I21/G21</f>
        <v>10027.54438374872</v>
      </c>
      <c r="K21" s="53">
        <v>15903</v>
      </c>
      <c r="L21" s="53">
        <v>39656900</v>
      </c>
      <c r="M21" s="53">
        <v>128778220.59999999</v>
      </c>
      <c r="N21" s="53">
        <v>93710848</v>
      </c>
      <c r="O21" s="78">
        <f>N21/M21</f>
        <v>0.72769174448431539</v>
      </c>
      <c r="P21" s="75">
        <f>M21/C21</f>
        <v>0.5463887886158123</v>
      </c>
      <c r="Q21" s="64">
        <v>5625703</v>
      </c>
      <c r="R21" s="63">
        <v>1196231</v>
      </c>
      <c r="S21" s="63">
        <v>4429472</v>
      </c>
      <c r="T21" s="30">
        <f>S21/G21</f>
        <v>756.14066234209633</v>
      </c>
      <c r="U21" s="29">
        <f>S21/N21</f>
        <v>4.7267441225161043E-2</v>
      </c>
    </row>
    <row r="22" spans="1:21" ht="10.5" customHeight="1">
      <c r="A22" s="2" t="s">
        <v>42</v>
      </c>
      <c r="B22" s="91">
        <v>42350</v>
      </c>
      <c r="C22" s="63">
        <v>324727329</v>
      </c>
      <c r="D22" s="53">
        <f>C22/G22</f>
        <v>40238.826394052041</v>
      </c>
      <c r="E22" s="53">
        <v>3216208</v>
      </c>
      <c r="F22" s="53">
        <v>14910437</v>
      </c>
      <c r="G22" s="53">
        <v>8070</v>
      </c>
      <c r="H22" s="75">
        <f>G22/B22</f>
        <v>0.19055489964580874</v>
      </c>
      <c r="I22" s="53">
        <v>82865107</v>
      </c>
      <c r="J22" s="53">
        <f>I22/G22</f>
        <v>10268.290830235441</v>
      </c>
      <c r="K22" s="53">
        <v>21487</v>
      </c>
      <c r="L22" s="53">
        <v>53594750</v>
      </c>
      <c r="M22" s="53">
        <v>176573243</v>
      </c>
      <c r="N22" s="53">
        <v>149158874</v>
      </c>
      <c r="O22" s="78">
        <f>N22/M22</f>
        <v>0.84474222405259891</v>
      </c>
      <c r="P22" s="75">
        <f>M22/C22</f>
        <v>0.54375849283692412</v>
      </c>
      <c r="Q22" s="64">
        <v>9069441</v>
      </c>
      <c r="R22" s="63">
        <v>1564602</v>
      </c>
      <c r="S22" s="63">
        <v>7504839</v>
      </c>
      <c r="T22" s="30">
        <f>S22/G22</f>
        <v>929.96765799256502</v>
      </c>
      <c r="U22" s="29">
        <f>S22/N22</f>
        <v>5.0314398324031326E-2</v>
      </c>
    </row>
    <row r="23" spans="1:21" ht="10.5" customHeight="1">
      <c r="A23" s="2" t="s">
        <v>41</v>
      </c>
      <c r="B23" s="91">
        <v>15333</v>
      </c>
      <c r="C23" s="63">
        <v>146619207</v>
      </c>
      <c r="D23" s="53">
        <f>C23/G23</f>
        <v>44255.722004225776</v>
      </c>
      <c r="E23" s="53">
        <v>274093</v>
      </c>
      <c r="F23" s="53">
        <v>5906708</v>
      </c>
      <c r="G23" s="53">
        <v>3313</v>
      </c>
      <c r="H23" s="75">
        <f>G23/B23</f>
        <v>0.21606991456336008</v>
      </c>
      <c r="I23" s="53">
        <v>35313291</v>
      </c>
      <c r="J23" s="53">
        <f>I23/G23</f>
        <v>10659.007244189555</v>
      </c>
      <c r="K23" s="53">
        <v>8624</v>
      </c>
      <c r="L23" s="53">
        <v>21509456</v>
      </c>
      <c r="M23" s="53">
        <v>84163845</v>
      </c>
      <c r="N23" s="53">
        <v>68318703</v>
      </c>
      <c r="O23" s="78">
        <f>N23/M23</f>
        <v>0.81173457557695949</v>
      </c>
      <c r="P23" s="75">
        <f>M23/C23</f>
        <v>0.57403014735988855</v>
      </c>
      <c r="Q23" s="64">
        <v>4219297</v>
      </c>
      <c r="R23" s="63">
        <v>606323.64</v>
      </c>
      <c r="S23" s="63">
        <v>3612973.36</v>
      </c>
      <c r="T23" s="30">
        <f>S23/G23</f>
        <v>1090.5443284032599</v>
      </c>
      <c r="U23" s="29">
        <f>S23/N23</f>
        <v>5.2884103493592377E-2</v>
      </c>
    </row>
    <row r="24" spans="1:21" ht="10.5" customHeight="1">
      <c r="A24" s="2" t="s">
        <v>40</v>
      </c>
      <c r="B24" s="91">
        <v>38335</v>
      </c>
      <c r="C24" s="63">
        <v>396870064</v>
      </c>
      <c r="D24" s="53">
        <f>C24/G24</f>
        <v>44170.290929326657</v>
      </c>
      <c r="E24" s="53">
        <v>841501</v>
      </c>
      <c r="F24" s="53">
        <v>17113499</v>
      </c>
      <c r="G24" s="53">
        <v>8985</v>
      </c>
      <c r="H24" s="75">
        <f>G24/B24</f>
        <v>0.23438111386461458</v>
      </c>
      <c r="I24" s="53">
        <v>94383529</v>
      </c>
      <c r="J24" s="53">
        <f>I24/G24</f>
        <v>10504.566388425153</v>
      </c>
      <c r="K24" s="53">
        <v>22707</v>
      </c>
      <c r="L24" s="53">
        <v>56573400</v>
      </c>
      <c r="M24" s="53">
        <v>229641137</v>
      </c>
      <c r="N24" s="53">
        <v>207536892</v>
      </c>
      <c r="O24" s="78">
        <f>N24/M24</f>
        <v>0.90374440185775595</v>
      </c>
      <c r="P24" s="75">
        <f>M24/C24</f>
        <v>0.57863053384646312</v>
      </c>
      <c r="Q24" s="64">
        <v>13000468</v>
      </c>
      <c r="R24" s="63">
        <v>1520673</v>
      </c>
      <c r="S24" s="63">
        <v>11479795</v>
      </c>
      <c r="T24" s="30">
        <f>S24/G24</f>
        <v>1277.6622148024485</v>
      </c>
      <c r="U24" s="29">
        <f>S24/N24</f>
        <v>5.5314478738556036E-2</v>
      </c>
    </row>
    <row r="25" spans="1:21" ht="10.5" customHeight="1">
      <c r="A25" s="2" t="s">
        <v>39</v>
      </c>
      <c r="B25" s="91">
        <v>35613</v>
      </c>
      <c r="C25" s="63">
        <v>563244709</v>
      </c>
      <c r="D25" s="53">
        <f>C25/G25</f>
        <v>53893.857908334132</v>
      </c>
      <c r="E25" s="53">
        <v>1268320</v>
      </c>
      <c r="F25" s="53">
        <v>21938456</v>
      </c>
      <c r="G25" s="53">
        <v>10451</v>
      </c>
      <c r="H25" s="75">
        <f>G25/B25</f>
        <v>0.29346025327829728</v>
      </c>
      <c r="I25" s="53">
        <v>114512460</v>
      </c>
      <c r="J25" s="53">
        <f>I25/G25</f>
        <v>10957.08161898383</v>
      </c>
      <c r="K25" s="53">
        <v>25626</v>
      </c>
      <c r="L25" s="53">
        <v>63739201</v>
      </c>
      <c r="M25" s="53">
        <v>364322912</v>
      </c>
      <c r="N25" s="53">
        <v>286541982</v>
      </c>
      <c r="O25" s="78">
        <f>N25/M25</f>
        <v>0.78650552178282984</v>
      </c>
      <c r="P25" s="75">
        <f>M25/C25</f>
        <v>0.64682882267430231</v>
      </c>
      <c r="Q25" s="64">
        <v>18281652</v>
      </c>
      <c r="R25" s="63">
        <v>1622944</v>
      </c>
      <c r="S25" s="63">
        <v>16658708</v>
      </c>
      <c r="T25" s="30">
        <f>S25/G25</f>
        <v>1593.9822026600325</v>
      </c>
      <c r="U25" s="29">
        <f>S25/N25</f>
        <v>5.8137058603859308E-2</v>
      </c>
    </row>
    <row r="26" spans="1:21" ht="10.5" customHeight="1">
      <c r="A26" s="2" t="s">
        <v>38</v>
      </c>
      <c r="B26" s="91">
        <v>42744</v>
      </c>
      <c r="C26" s="63">
        <v>971752302</v>
      </c>
      <c r="D26" s="53">
        <f>C26/G26</f>
        <v>58897.648463543243</v>
      </c>
      <c r="E26" s="53">
        <v>3228389</v>
      </c>
      <c r="F26" s="53">
        <v>36091795</v>
      </c>
      <c r="G26" s="53">
        <v>16499</v>
      </c>
      <c r="H26" s="75">
        <f>G26/B26</f>
        <v>0.38599569530226463</v>
      </c>
      <c r="I26" s="53">
        <v>181610012</v>
      </c>
      <c r="J26" s="53">
        <f>I26/G26</f>
        <v>11007.334505121522</v>
      </c>
      <c r="K26" s="53">
        <v>39233</v>
      </c>
      <c r="L26" s="53">
        <v>97418800</v>
      </c>
      <c r="M26" s="53">
        <v>659860084</v>
      </c>
      <c r="N26" s="53">
        <v>572077632</v>
      </c>
      <c r="O26" s="78">
        <f>N26/M26</f>
        <v>0.86696808288831118</v>
      </c>
      <c r="P26" s="75">
        <f>M26/C26</f>
        <v>0.67904144157098179</v>
      </c>
      <c r="Q26" s="64">
        <v>37241188</v>
      </c>
      <c r="R26" s="63">
        <v>2613647.2999999998</v>
      </c>
      <c r="S26" s="63">
        <v>34627540.700000003</v>
      </c>
      <c r="T26" s="30">
        <f>S26/G26</f>
        <v>2098.7660282441361</v>
      </c>
      <c r="U26" s="29">
        <f>S26/N26</f>
        <v>6.0529443493431333E-2</v>
      </c>
    </row>
    <row r="27" spans="1:21" ht="10.5" customHeight="1">
      <c r="A27" s="2" t="s">
        <v>37</v>
      </c>
      <c r="B27" s="91">
        <v>23316</v>
      </c>
      <c r="C27" s="63">
        <v>775051080</v>
      </c>
      <c r="D27" s="53">
        <f>C27/G27</f>
        <v>66901.258523953395</v>
      </c>
      <c r="E27" s="53">
        <v>3502201</v>
      </c>
      <c r="F27" s="53">
        <v>26778845</v>
      </c>
      <c r="G27" s="53">
        <v>11585</v>
      </c>
      <c r="H27" s="75">
        <f>G27/B27</f>
        <v>0.49686910276205182</v>
      </c>
      <c r="I27" s="53">
        <v>128063525</v>
      </c>
      <c r="J27" s="53">
        <f>I27/G27</f>
        <v>11054.253344842469</v>
      </c>
      <c r="K27" s="53">
        <v>27046</v>
      </c>
      <c r="L27" s="53">
        <v>66628959</v>
      </c>
      <c r="M27" s="53">
        <v>557081952</v>
      </c>
      <c r="N27" s="53">
        <v>517771826</v>
      </c>
      <c r="O27" s="78">
        <f>N27/M27</f>
        <v>0.92943564971209114</v>
      </c>
      <c r="P27" s="75">
        <f>M27/C27</f>
        <v>0.71876804816528994</v>
      </c>
      <c r="Q27" s="64">
        <v>34275069</v>
      </c>
      <c r="R27" s="63">
        <v>1871867</v>
      </c>
      <c r="S27" s="63">
        <v>32403202</v>
      </c>
      <c r="T27" s="30">
        <f>S27/G27</f>
        <v>2796.9962883038411</v>
      </c>
      <c r="U27" s="29">
        <f>S27/N27</f>
        <v>6.2582010787122277E-2</v>
      </c>
    </row>
    <row r="28" spans="1:21" ht="10.5" customHeight="1">
      <c r="A28" s="2" t="s">
        <v>36</v>
      </c>
      <c r="B28" s="91">
        <v>13082</v>
      </c>
      <c r="C28" s="63">
        <v>616634779</v>
      </c>
      <c r="D28" s="53">
        <f>C28/G28</f>
        <v>78692.544538029601</v>
      </c>
      <c r="E28" s="53">
        <v>2223673</v>
      </c>
      <c r="F28" s="53">
        <v>19803184</v>
      </c>
      <c r="G28" s="53">
        <v>7836</v>
      </c>
      <c r="H28" s="75">
        <f>G28/B28</f>
        <v>0.5989909799724813</v>
      </c>
      <c r="I28" s="53">
        <v>90782533</v>
      </c>
      <c r="J28" s="53">
        <f>I28/G28</f>
        <v>11585.315594691168</v>
      </c>
      <c r="K28" s="53">
        <v>18043</v>
      </c>
      <c r="L28" s="53">
        <v>43372250</v>
      </c>
      <c r="M28" s="53">
        <v>464900485</v>
      </c>
      <c r="N28" s="53">
        <v>428269844</v>
      </c>
      <c r="O28" s="78">
        <f>N28/M28</f>
        <v>0.92120756552878191</v>
      </c>
      <c r="P28" s="75">
        <f>M28/C28</f>
        <v>0.75393166398095757</v>
      </c>
      <c r="Q28" s="64">
        <v>28647073</v>
      </c>
      <c r="R28" s="63">
        <v>1321512</v>
      </c>
      <c r="S28" s="63">
        <v>27325561</v>
      </c>
      <c r="T28" s="30">
        <f>S28/G28</f>
        <v>3487.18236345074</v>
      </c>
      <c r="U28" s="29">
        <f>S28/N28</f>
        <v>6.3804541418984423E-2</v>
      </c>
    </row>
    <row r="29" spans="1:21" ht="10.5" customHeight="1">
      <c r="A29" s="2" t="s">
        <v>35</v>
      </c>
      <c r="B29" s="91">
        <v>10163</v>
      </c>
      <c r="C29" s="63">
        <v>643771524</v>
      </c>
      <c r="D29" s="53">
        <f>C29/G29</f>
        <v>91315.109787234047</v>
      </c>
      <c r="E29" s="53">
        <v>1946949</v>
      </c>
      <c r="F29" s="53">
        <v>21641637</v>
      </c>
      <c r="G29" s="53">
        <v>7050</v>
      </c>
      <c r="H29" s="75">
        <f>G29/B29</f>
        <v>0.69369280724195614</v>
      </c>
      <c r="I29" s="53">
        <v>86730412</v>
      </c>
      <c r="J29" s="53">
        <f>I29/G29</f>
        <v>12302.18609929078</v>
      </c>
      <c r="K29" s="53">
        <v>16254</v>
      </c>
      <c r="L29" s="53">
        <v>34544900</v>
      </c>
      <c r="M29" s="53">
        <v>502801524</v>
      </c>
      <c r="N29" s="53">
        <v>470287672</v>
      </c>
      <c r="O29" s="78">
        <f>N29/M29</f>
        <v>0.93533461923237926</v>
      </c>
      <c r="P29" s="75">
        <f>M29/C29</f>
        <v>0.78102479723846874</v>
      </c>
      <c r="Q29" s="64">
        <v>31721716</v>
      </c>
      <c r="R29" s="63">
        <v>1007953</v>
      </c>
      <c r="S29" s="63">
        <v>30713763</v>
      </c>
      <c r="T29" s="30">
        <f>S29/G29</f>
        <v>4356.5621276595748</v>
      </c>
      <c r="U29" s="29">
        <f>S29/N29</f>
        <v>6.530845869164098E-2</v>
      </c>
    </row>
    <row r="30" spans="1:21" ht="10.5" customHeight="1">
      <c r="A30" s="2" t="s">
        <v>34</v>
      </c>
      <c r="B30" s="91">
        <v>2175</v>
      </c>
      <c r="C30" s="63">
        <v>161716824</v>
      </c>
      <c r="D30" s="53">
        <f>C30/G30</f>
        <v>100010.40445269017</v>
      </c>
      <c r="E30" s="53">
        <v>562532</v>
      </c>
      <c r="F30" s="53">
        <v>5709755</v>
      </c>
      <c r="G30" s="53">
        <v>1617</v>
      </c>
      <c r="H30" s="75">
        <f>G30/B30</f>
        <v>0.74344827586206896</v>
      </c>
      <c r="I30" s="53">
        <v>21181377</v>
      </c>
      <c r="J30" s="53">
        <f>I30/G30</f>
        <v>13099.181818181818</v>
      </c>
      <c r="K30" s="53">
        <v>3757</v>
      </c>
      <c r="L30" s="53">
        <v>7514500</v>
      </c>
      <c r="M30" s="53">
        <v>127873724</v>
      </c>
      <c r="N30" s="53">
        <v>125217523</v>
      </c>
      <c r="O30" s="78">
        <f>N30/M30</f>
        <v>0.9792279373986168</v>
      </c>
      <c r="P30" s="75">
        <f>M30/C30</f>
        <v>0.79072616464444045</v>
      </c>
      <c r="Q30" s="64">
        <v>8490356</v>
      </c>
      <c r="R30" s="63">
        <v>197472</v>
      </c>
      <c r="S30" s="63">
        <v>8292884</v>
      </c>
      <c r="T30" s="30">
        <f>S30/G30</f>
        <v>5128.561533704391</v>
      </c>
      <c r="U30" s="29">
        <f>S30/N30</f>
        <v>6.6227823401362129E-2</v>
      </c>
    </row>
    <row r="31" spans="1:21" ht="10.5" customHeight="1">
      <c r="A31" s="2" t="s">
        <v>33</v>
      </c>
      <c r="B31" s="91">
        <v>5157</v>
      </c>
      <c r="C31" s="63">
        <v>487222519</v>
      </c>
      <c r="D31" s="53">
        <f>C31/G31</f>
        <v>120153.51886559803</v>
      </c>
      <c r="E31" s="53">
        <v>2491746</v>
      </c>
      <c r="F31" s="53">
        <v>18235599</v>
      </c>
      <c r="G31" s="53">
        <v>4055</v>
      </c>
      <c r="H31" s="75">
        <f>G31/B31</f>
        <v>0.78630987007950359</v>
      </c>
      <c r="I31" s="53">
        <v>57246544</v>
      </c>
      <c r="J31" s="53">
        <f>I31/G31</f>
        <v>14117.52009864365</v>
      </c>
      <c r="K31" s="53">
        <v>9351</v>
      </c>
      <c r="L31" s="53">
        <v>18701500</v>
      </c>
      <c r="M31" s="53">
        <v>395530622</v>
      </c>
      <c r="N31" s="53">
        <v>360493143</v>
      </c>
      <c r="O31" s="78">
        <f>N31/M31</f>
        <v>0.91141651985671035</v>
      </c>
      <c r="P31" s="75">
        <f>M31/C31</f>
        <v>0.81180693949000338</v>
      </c>
      <c r="Q31" s="64">
        <v>24815862</v>
      </c>
      <c r="R31" s="63">
        <v>677678</v>
      </c>
      <c r="S31" s="63">
        <v>24138184</v>
      </c>
      <c r="T31" s="30">
        <f>S31/G31</f>
        <v>5952.6964241676942</v>
      </c>
      <c r="U31" s="29">
        <f>S31/N31</f>
        <v>6.6958788173122064E-2</v>
      </c>
    </row>
    <row r="32" spans="1:21" ht="10.5" customHeight="1">
      <c r="A32" s="1" t="s">
        <v>32</v>
      </c>
      <c r="B32" s="91">
        <v>2614</v>
      </c>
      <c r="C32" s="63">
        <v>347440774.50999999</v>
      </c>
      <c r="D32" s="53">
        <f>C32/G32</f>
        <v>159157.47801649108</v>
      </c>
      <c r="E32" s="53">
        <v>2117768</v>
      </c>
      <c r="F32" s="53">
        <v>11372223</v>
      </c>
      <c r="G32" s="53">
        <v>2183</v>
      </c>
      <c r="H32" s="75">
        <f>G32/B32</f>
        <v>0.83511859219586837</v>
      </c>
      <c r="I32" s="53">
        <v>41636604</v>
      </c>
      <c r="J32" s="53">
        <f>I32/G32</f>
        <v>19073.112230874944</v>
      </c>
      <c r="K32" s="53">
        <v>5041</v>
      </c>
      <c r="L32" s="53">
        <v>10074500</v>
      </c>
      <c r="M32" s="53">
        <v>286475215.50999999</v>
      </c>
      <c r="N32" s="53">
        <v>238344938</v>
      </c>
      <c r="O32" s="78">
        <f>N32/M32</f>
        <v>0.83199147813078478</v>
      </c>
      <c r="P32" s="75">
        <f>M32/C32</f>
        <v>0.8245296364942184</v>
      </c>
      <c r="Q32" s="64">
        <v>16790830</v>
      </c>
      <c r="R32" s="63">
        <v>458306</v>
      </c>
      <c r="S32" s="63">
        <v>16332524</v>
      </c>
      <c r="T32" s="30">
        <f>S32/G32</f>
        <v>7481.6875858909762</v>
      </c>
      <c r="U32" s="29">
        <f>S32/N32</f>
        <v>6.8524736195572145E-2</v>
      </c>
    </row>
    <row r="33" spans="1:21" ht="10.5" customHeight="1">
      <c r="A33" s="2" t="s">
        <v>31</v>
      </c>
      <c r="B33" s="91">
        <v>2370</v>
      </c>
      <c r="C33" s="63">
        <v>452524815</v>
      </c>
      <c r="D33" s="53">
        <f>C33/G33</f>
        <v>217455.46131667469</v>
      </c>
      <c r="E33" s="53">
        <v>4647913</v>
      </c>
      <c r="F33" s="53">
        <v>14009233</v>
      </c>
      <c r="G33" s="53">
        <v>2081</v>
      </c>
      <c r="H33" s="75">
        <f>G33/B33</f>
        <v>0.87805907172995779</v>
      </c>
      <c r="I33" s="53">
        <v>35553133</v>
      </c>
      <c r="J33" s="53">
        <f>I33/G33</f>
        <v>17084.638635271505</v>
      </c>
      <c r="K33" s="53">
        <v>4836</v>
      </c>
      <c r="L33" s="53">
        <v>9683000</v>
      </c>
      <c r="M33" s="53">
        <v>397927362</v>
      </c>
      <c r="N33" s="53">
        <v>284501770</v>
      </c>
      <c r="O33" s="78">
        <f>N33/M33</f>
        <v>0.71495905325555376</v>
      </c>
      <c r="P33" s="75">
        <f>M33/C33</f>
        <v>0.87934926176368911</v>
      </c>
      <c r="Q33" s="64">
        <v>20435716</v>
      </c>
      <c r="R33" s="63">
        <v>505631</v>
      </c>
      <c r="S33" s="63">
        <v>19930085</v>
      </c>
      <c r="T33" s="30">
        <f>S33/G33</f>
        <v>9577.1672272945707</v>
      </c>
      <c r="U33" s="29">
        <f>S33/N33</f>
        <v>7.0052587019054396E-2</v>
      </c>
    </row>
    <row r="34" spans="1:21" ht="10.5" customHeight="1">
      <c r="A34" s="2" t="s">
        <v>30</v>
      </c>
      <c r="B34" s="91">
        <v>1028</v>
      </c>
      <c r="C34" s="63">
        <v>220452574</v>
      </c>
      <c r="D34" s="53">
        <f>C34/G34</f>
        <v>239622.36304347825</v>
      </c>
      <c r="E34" s="53">
        <v>5850995</v>
      </c>
      <c r="F34" s="53">
        <v>9412056</v>
      </c>
      <c r="G34" s="53">
        <v>920</v>
      </c>
      <c r="H34" s="75">
        <f>G34/B34</f>
        <v>0.89494163424124518</v>
      </c>
      <c r="I34" s="53">
        <v>19349182</v>
      </c>
      <c r="J34" s="53">
        <f>I34/G34</f>
        <v>21031.71956521739</v>
      </c>
      <c r="K34" s="53">
        <v>2146</v>
      </c>
      <c r="L34" s="53">
        <v>4296000</v>
      </c>
      <c r="M34" s="53">
        <v>193246331</v>
      </c>
      <c r="N34" s="53">
        <v>163473671</v>
      </c>
      <c r="O34" s="78">
        <f>N34/M34</f>
        <v>0.84593415126727556</v>
      </c>
      <c r="P34" s="75">
        <f>M34/C34</f>
        <v>0.87658913431421304</v>
      </c>
      <c r="Q34" s="64">
        <v>11960793</v>
      </c>
      <c r="R34" s="63">
        <v>320497</v>
      </c>
      <c r="S34" s="63">
        <v>11640296</v>
      </c>
      <c r="T34" s="30">
        <f>S34/G34</f>
        <v>12652.495652173913</v>
      </c>
      <c r="U34" s="29">
        <f>S34/N34</f>
        <v>7.1205937499256383E-2</v>
      </c>
    </row>
    <row r="35" spans="1:21" ht="10.5" customHeight="1">
      <c r="A35" s="8" t="s">
        <v>4</v>
      </c>
      <c r="B35" s="91">
        <v>1710</v>
      </c>
      <c r="C35" s="63">
        <v>1002429251</v>
      </c>
      <c r="D35" s="53">
        <f>C35/G35</f>
        <v>638489.96878980892</v>
      </c>
      <c r="E35" s="53">
        <v>81873190</v>
      </c>
      <c r="F35" s="53">
        <v>78978909</v>
      </c>
      <c r="G35" s="53">
        <v>1570</v>
      </c>
      <c r="H35" s="75">
        <f>G35/B35</f>
        <v>0.91812865497076024</v>
      </c>
      <c r="I35" s="53">
        <v>57514496</v>
      </c>
      <c r="J35" s="53">
        <f>I35/G35</f>
        <v>36633.436942675158</v>
      </c>
      <c r="K35" s="53">
        <v>3772</v>
      </c>
      <c r="L35" s="53">
        <v>7548900</v>
      </c>
      <c r="M35" s="53">
        <v>940260136</v>
      </c>
      <c r="N35" s="53">
        <v>759635824</v>
      </c>
      <c r="O35" s="78">
        <f>N35/M35</f>
        <v>0.80789963853152236</v>
      </c>
      <c r="P35" s="82">
        <f>M35/C35</f>
        <v>0.93798154339771955</v>
      </c>
      <c r="Q35" s="64">
        <v>57662892</v>
      </c>
      <c r="R35" s="63">
        <v>4609088</v>
      </c>
      <c r="S35" s="63">
        <v>53053804</v>
      </c>
      <c r="T35" s="30">
        <f>S35/G35</f>
        <v>33792.231847133757</v>
      </c>
      <c r="U35" s="29">
        <f>S35/N35</f>
        <v>6.9841103228433316E-2</v>
      </c>
    </row>
    <row r="36" spans="1:21" ht="10.5" customHeight="1" thickBot="1">
      <c r="A36" s="26" t="s">
        <v>1</v>
      </c>
      <c r="B36" s="94">
        <f>SUM(B13:B35)</f>
        <v>742213</v>
      </c>
      <c r="C36" s="32">
        <f>SUM(C13:C35)</f>
        <v>10376868855.07</v>
      </c>
      <c r="D36" s="85">
        <f t="shared" ref="D13:D36" si="0">C36/G36</f>
        <v>66844.04055056686</v>
      </c>
      <c r="E36" s="32">
        <f>SUM(E13:E35)</f>
        <v>328056919</v>
      </c>
      <c r="F36" s="32">
        <f>SUM(F13:F35)</f>
        <v>678551615.39999998</v>
      </c>
      <c r="G36" s="32">
        <f t="shared" ref="G36:S36" si="1">SUM(G13:G35)</f>
        <v>155240</v>
      </c>
      <c r="H36" s="76">
        <f>G36/B36</f>
        <v>0.20915828744578713</v>
      </c>
      <c r="I36" s="32">
        <f t="shared" si="1"/>
        <v>1933863715</v>
      </c>
      <c r="J36" s="32">
        <f>I36/G36</f>
        <v>12457.251449368719</v>
      </c>
      <c r="K36" s="32">
        <f t="shared" si="1"/>
        <v>395621</v>
      </c>
      <c r="L36" s="32">
        <f t="shared" si="1"/>
        <v>954410626</v>
      </c>
      <c r="M36" s="32">
        <f t="shared" si="1"/>
        <v>7138099817.6700001</v>
      </c>
      <c r="N36" s="32">
        <f t="shared" si="1"/>
        <v>4771775298</v>
      </c>
      <c r="O36" s="76">
        <f>N36/M36</f>
        <v>0.66849377563868118</v>
      </c>
      <c r="P36" s="76">
        <f>M36/C36</f>
        <v>0.68788571170796087</v>
      </c>
      <c r="Q36" s="32">
        <f t="shared" si="1"/>
        <v>340504570</v>
      </c>
      <c r="R36" s="32">
        <f t="shared" si="1"/>
        <v>27209228.98</v>
      </c>
      <c r="S36" s="32">
        <f t="shared" si="1"/>
        <v>313295341.01999998</v>
      </c>
      <c r="T36" s="33">
        <f t="shared" ref="T14:T36" si="2">S36/G36</f>
        <v>2018.1354098170573</v>
      </c>
      <c r="U36" s="34">
        <f>S36/SUM(N14:N35)</f>
        <v>6.2291673706479381E-2</v>
      </c>
    </row>
    <row r="37" spans="1:21" ht="11.25" customHeight="1" thickBot="1">
      <c r="A37" s="44" t="s">
        <v>127</v>
      </c>
      <c r="B37" s="95"/>
      <c r="C37" s="48"/>
      <c r="D37" s="48"/>
      <c r="E37" s="48"/>
      <c r="F37" s="48"/>
      <c r="G37" s="48"/>
      <c r="H37" s="48"/>
      <c r="I37" s="49" t="s">
        <v>14</v>
      </c>
      <c r="J37" s="49"/>
      <c r="K37" s="49"/>
      <c r="L37" s="50"/>
      <c r="M37" s="50"/>
      <c r="N37" s="51"/>
      <c r="O37" s="51"/>
      <c r="P37" s="51"/>
      <c r="Q37" s="48"/>
      <c r="R37" s="52"/>
      <c r="S37" s="52"/>
      <c r="T37" s="44"/>
      <c r="U37" s="44"/>
    </row>
    <row r="38" spans="1:21" ht="10.5" customHeight="1">
      <c r="A38" s="2" t="s">
        <v>5</v>
      </c>
      <c r="B38" s="92">
        <v>7247</v>
      </c>
      <c r="C38" s="65">
        <v>-254194617</v>
      </c>
      <c r="D38" s="65">
        <f>C38/G38</f>
        <v>-134994.48592671269</v>
      </c>
      <c r="E38" s="38">
        <v>190683120</v>
      </c>
      <c r="F38" s="38">
        <v>20427888</v>
      </c>
      <c r="G38" s="38">
        <v>1883</v>
      </c>
      <c r="H38" s="74">
        <f>G38/B38</f>
        <v>0.25983165447771489</v>
      </c>
      <c r="I38" s="35">
        <v>20365905</v>
      </c>
      <c r="J38" s="53">
        <f>I38/G38</f>
        <v>10815.669144981413</v>
      </c>
      <c r="K38" s="38">
        <v>5190</v>
      </c>
      <c r="L38" s="38">
        <v>5502750</v>
      </c>
      <c r="M38" s="65">
        <v>-109808040</v>
      </c>
      <c r="N38" s="65">
        <v>-42634427</v>
      </c>
      <c r="O38" s="80">
        <f>N38/M38</f>
        <v>0.38826325467606926</v>
      </c>
      <c r="P38" s="80">
        <f>M38/C38</f>
        <v>0.43198412812966847</v>
      </c>
      <c r="Q38" s="38">
        <v>99986</v>
      </c>
      <c r="R38" s="38">
        <v>2432</v>
      </c>
      <c r="S38" s="38">
        <v>97554</v>
      </c>
      <c r="T38" s="66">
        <f>S38/G38</f>
        <v>51.80775358470526</v>
      </c>
      <c r="U38" s="39">
        <f>S38/C38</f>
        <v>-3.8377681302354248E-4</v>
      </c>
    </row>
    <row r="39" spans="1:21" ht="10.5" customHeight="1">
      <c r="A39" s="12" t="s">
        <v>70</v>
      </c>
      <c r="B39" s="93">
        <v>13027</v>
      </c>
      <c r="C39" s="38">
        <v>3125000</v>
      </c>
      <c r="D39" s="38">
        <f>C39/G39</f>
        <v>2091.7001338688087</v>
      </c>
      <c r="E39" s="38">
        <v>402195</v>
      </c>
      <c r="F39" s="38">
        <v>1382103</v>
      </c>
      <c r="G39" s="38">
        <v>1494</v>
      </c>
      <c r="H39" s="75">
        <f>G39/B39</f>
        <v>0.11468488523835112</v>
      </c>
      <c r="I39" s="53">
        <v>11070484</v>
      </c>
      <c r="J39" s="53">
        <f>I39/G39</f>
        <v>7409.9625167336008</v>
      </c>
      <c r="K39" s="38">
        <v>3590</v>
      </c>
      <c r="L39" s="38">
        <v>8945250</v>
      </c>
      <c r="M39" s="65">
        <v>-17870642</v>
      </c>
      <c r="N39" s="65">
        <v>-17743447</v>
      </c>
      <c r="O39" s="78">
        <f>N39/M39</f>
        <v>0.99288246051820639</v>
      </c>
      <c r="P39" s="80">
        <f>M39/C39</f>
        <v>-5.7186054400000002</v>
      </c>
      <c r="Q39" s="38">
        <v>5271</v>
      </c>
      <c r="R39" s="38">
        <v>169</v>
      </c>
      <c r="S39" s="38">
        <v>5102</v>
      </c>
      <c r="T39" s="40">
        <f>S39/G39</f>
        <v>3.4149933065595715</v>
      </c>
      <c r="U39" s="39">
        <f>S39/C39</f>
        <v>1.6326400000000001E-3</v>
      </c>
    </row>
    <row r="40" spans="1:21" ht="10.5" customHeight="1">
      <c r="A40" s="12" t="s">
        <v>71</v>
      </c>
      <c r="B40" s="93">
        <v>74055</v>
      </c>
      <c r="C40" s="38">
        <v>42074217</v>
      </c>
      <c r="D40" s="38">
        <f>C40/G40</f>
        <v>7694.6263716166786</v>
      </c>
      <c r="E40" s="38">
        <v>880689</v>
      </c>
      <c r="F40" s="38">
        <v>13916842</v>
      </c>
      <c r="G40" s="38">
        <v>5468</v>
      </c>
      <c r="H40" s="75">
        <f>G40/B40</f>
        <v>7.383701303085545E-2</v>
      </c>
      <c r="I40" s="53">
        <v>36712901</v>
      </c>
      <c r="J40" s="53">
        <f>I40/G40</f>
        <v>6714.136978785662</v>
      </c>
      <c r="K40" s="38">
        <v>13095</v>
      </c>
      <c r="L40" s="38">
        <v>32694500</v>
      </c>
      <c r="M40" s="65">
        <v>-40369337</v>
      </c>
      <c r="N40" s="65">
        <v>-40093863</v>
      </c>
      <c r="O40" s="78">
        <f>N40/M40</f>
        <v>0.9931761574385034</v>
      </c>
      <c r="P40" s="80">
        <f>M40/C40</f>
        <v>-0.95947922215640991</v>
      </c>
      <c r="Q40" s="38">
        <v>22722</v>
      </c>
      <c r="R40" s="38">
        <v>9903</v>
      </c>
      <c r="S40" s="38">
        <v>12819</v>
      </c>
      <c r="T40" s="40">
        <f>S40/G40</f>
        <v>2.3443672275054865</v>
      </c>
      <c r="U40" s="39">
        <f>S40/C40</f>
        <v>3.0467590163353483E-4</v>
      </c>
    </row>
    <row r="41" spans="1:21" ht="10.5" customHeight="1">
      <c r="A41" s="12" t="s">
        <v>62</v>
      </c>
      <c r="B41" s="93">
        <v>114592</v>
      </c>
      <c r="C41" s="38">
        <v>105958404</v>
      </c>
      <c r="D41" s="38">
        <f>C41/G41</f>
        <v>12666.874357441722</v>
      </c>
      <c r="E41" s="38">
        <v>1822209</v>
      </c>
      <c r="F41" s="38">
        <v>26736477</v>
      </c>
      <c r="G41" s="38">
        <v>8365</v>
      </c>
      <c r="H41" s="75">
        <f>G41/B41</f>
        <v>7.2998115051661552E-2</v>
      </c>
      <c r="I41" s="53">
        <v>58124034</v>
      </c>
      <c r="J41" s="53">
        <f>I41/G41</f>
        <v>6948.4798565451283</v>
      </c>
      <c r="K41" s="38">
        <v>22011</v>
      </c>
      <c r="L41" s="38">
        <v>54984950</v>
      </c>
      <c r="M41" s="65">
        <v>-32064848</v>
      </c>
      <c r="N41" s="65">
        <v>-32989013</v>
      </c>
      <c r="O41" s="78">
        <f>N41/M41</f>
        <v>1.0288217489757008</v>
      </c>
      <c r="P41" s="80">
        <f>M41/C41</f>
        <v>-0.30261731764098676</v>
      </c>
      <c r="Q41" s="38">
        <v>572054</v>
      </c>
      <c r="R41" s="38">
        <v>406738</v>
      </c>
      <c r="S41" s="38">
        <v>165316</v>
      </c>
      <c r="T41" s="40">
        <f>S41/G41</f>
        <v>19.762821279139271</v>
      </c>
      <c r="U41" s="39">
        <f>S41/C41</f>
        <v>1.5601971505724076E-3</v>
      </c>
    </row>
    <row r="42" spans="1:21" ht="10.5" customHeight="1">
      <c r="A42" s="12" t="s">
        <v>61</v>
      </c>
      <c r="B42" s="93">
        <v>112847</v>
      </c>
      <c r="C42" s="38">
        <v>168450152</v>
      </c>
      <c r="D42" s="38">
        <f>C42/G42</f>
        <v>17492.22762201454</v>
      </c>
      <c r="E42" s="38">
        <v>865806</v>
      </c>
      <c r="F42" s="38">
        <v>25082942</v>
      </c>
      <c r="G42" s="38">
        <v>9630</v>
      </c>
      <c r="H42" s="75">
        <f>G42/B42</f>
        <v>8.5336783432435073E-2</v>
      </c>
      <c r="I42" s="53">
        <v>70883986</v>
      </c>
      <c r="J42" s="53">
        <f>I42/G42</f>
        <v>7360.7462097611633</v>
      </c>
      <c r="K42" s="38">
        <v>26520</v>
      </c>
      <c r="L42" s="38">
        <v>66301050</v>
      </c>
      <c r="M42" s="38">
        <v>7047980</v>
      </c>
      <c r="N42" s="38">
        <v>6787161</v>
      </c>
      <c r="O42" s="78">
        <f>N42/M42</f>
        <v>0.9629937939664982</v>
      </c>
      <c r="P42" s="80">
        <f>M42/C42</f>
        <v>4.1840152213101001E-2</v>
      </c>
      <c r="Q42" s="38">
        <v>2113750</v>
      </c>
      <c r="R42" s="38">
        <v>1234615</v>
      </c>
      <c r="S42" s="38">
        <v>879135</v>
      </c>
      <c r="T42" s="40">
        <f>S42/G42</f>
        <v>91.291277258566979</v>
      </c>
      <c r="U42" s="39">
        <f>S42/C42</f>
        <v>5.2189623432337415E-3</v>
      </c>
    </row>
    <row r="43" spans="1:21" ht="10.5" customHeight="1">
      <c r="A43" s="12" t="s">
        <v>60</v>
      </c>
      <c r="B43" s="93">
        <v>94985</v>
      </c>
      <c r="C43" s="38">
        <v>244427057</v>
      </c>
      <c r="D43" s="38">
        <f>C43/G43</f>
        <v>22571.526179702651</v>
      </c>
      <c r="E43" s="38">
        <v>874371</v>
      </c>
      <c r="F43" s="38">
        <v>22550586</v>
      </c>
      <c r="G43" s="38">
        <v>10829</v>
      </c>
      <c r="H43" s="75">
        <f>G43/B43</f>
        <v>0.11400747486445229</v>
      </c>
      <c r="I43" s="53">
        <v>87568145</v>
      </c>
      <c r="J43" s="53">
        <f>I43/G43</f>
        <v>8086.4479638009052</v>
      </c>
      <c r="K43" s="38">
        <v>30176</v>
      </c>
      <c r="L43" s="38">
        <v>75532000</v>
      </c>
      <c r="M43" s="38">
        <v>59650697</v>
      </c>
      <c r="N43" s="38">
        <v>58365014</v>
      </c>
      <c r="O43" s="78">
        <f>N43/M43</f>
        <v>0.97844647146369468</v>
      </c>
      <c r="P43" s="80">
        <f>M43/C43</f>
        <v>0.24404293752143816</v>
      </c>
      <c r="Q43" s="38">
        <v>4620262</v>
      </c>
      <c r="R43" s="38">
        <v>1928457</v>
      </c>
      <c r="S43" s="38">
        <v>2691805</v>
      </c>
      <c r="T43" s="40">
        <f>S43/G43</f>
        <v>248.57373718718256</v>
      </c>
      <c r="U43" s="39">
        <f>S43/C43</f>
        <v>1.1012712884727814E-2</v>
      </c>
    </row>
    <row r="44" spans="1:21" ht="10.5" customHeight="1">
      <c r="A44" s="12" t="s">
        <v>59</v>
      </c>
      <c r="B44" s="93">
        <v>81119</v>
      </c>
      <c r="C44" s="38">
        <v>346697227</v>
      </c>
      <c r="D44" s="38">
        <f>C44/G44</f>
        <v>27561.588918038</v>
      </c>
      <c r="E44" s="38">
        <v>1377742</v>
      </c>
      <c r="F44" s="38">
        <v>25032449</v>
      </c>
      <c r="G44" s="38">
        <v>12579</v>
      </c>
      <c r="H44" s="75">
        <f>G44/B44</f>
        <v>0.15506847964102122</v>
      </c>
      <c r="I44" s="53">
        <v>111567132</v>
      </c>
      <c r="J44" s="53">
        <f>I44/G44</f>
        <v>8869.3164798473645</v>
      </c>
      <c r="K44" s="38">
        <v>34984</v>
      </c>
      <c r="L44" s="38">
        <v>87365318</v>
      </c>
      <c r="M44" s="38">
        <v>124110070</v>
      </c>
      <c r="N44" s="38">
        <v>122079027</v>
      </c>
      <c r="O44" s="78">
        <f>N44/M44</f>
        <v>0.98363514741390445</v>
      </c>
      <c r="P44" s="80">
        <f>M44/C44</f>
        <v>0.35797825980304132</v>
      </c>
      <c r="Q44" s="38">
        <v>8279587</v>
      </c>
      <c r="R44" s="38">
        <v>2471868</v>
      </c>
      <c r="S44" s="38">
        <v>5807719</v>
      </c>
      <c r="T44" s="40">
        <f>S44/G44</f>
        <v>461.6995786628508</v>
      </c>
      <c r="U44" s="39">
        <f>S44/C44</f>
        <v>1.6751558846474418E-2</v>
      </c>
    </row>
    <row r="45" spans="1:21" ht="10.5" customHeight="1">
      <c r="A45" s="12" t="s">
        <v>58</v>
      </c>
      <c r="B45" s="93">
        <v>104493</v>
      </c>
      <c r="C45" s="38">
        <v>882363185.55999994</v>
      </c>
      <c r="D45" s="38">
        <f>C45/G45</f>
        <v>34887.04671674838</v>
      </c>
      <c r="E45" s="38">
        <v>2137560</v>
      </c>
      <c r="F45" s="38">
        <v>49746922</v>
      </c>
      <c r="G45" s="38">
        <v>25292</v>
      </c>
      <c r="H45" s="75">
        <f>G45/B45</f>
        <v>0.24204492166939412</v>
      </c>
      <c r="I45" s="53">
        <v>261931895</v>
      </c>
      <c r="J45" s="53">
        <f>I45/G45</f>
        <v>10356.314051874111</v>
      </c>
      <c r="K45" s="38">
        <v>67181</v>
      </c>
      <c r="L45" s="38">
        <v>167992992</v>
      </c>
      <c r="M45" s="38">
        <v>404828936.56</v>
      </c>
      <c r="N45" s="38">
        <v>398391828</v>
      </c>
      <c r="O45" s="78">
        <f>N45/M45</f>
        <v>0.98409918862347445</v>
      </c>
      <c r="P45" s="80">
        <f>M45/C45</f>
        <v>0.45880080128577844</v>
      </c>
      <c r="Q45" s="38">
        <v>25801770</v>
      </c>
      <c r="R45" s="38">
        <v>4498006.6400000006</v>
      </c>
      <c r="S45" s="38">
        <v>21303763.359999999</v>
      </c>
      <c r="T45" s="40">
        <f>S45/G45</f>
        <v>842.3123264273288</v>
      </c>
      <c r="U45" s="39">
        <f>S45/C45</f>
        <v>2.414398482239416E-2</v>
      </c>
    </row>
    <row r="46" spans="1:21" ht="10.5" customHeight="1">
      <c r="A46" s="12" t="s">
        <v>57</v>
      </c>
      <c r="B46" s="93">
        <v>52683</v>
      </c>
      <c r="C46" s="38">
        <v>947805162</v>
      </c>
      <c r="D46" s="38">
        <f>C46/G46</f>
        <v>44798.655858581085</v>
      </c>
      <c r="E46" s="38">
        <v>2211611</v>
      </c>
      <c r="F46" s="38">
        <v>54889175</v>
      </c>
      <c r="G46" s="38">
        <v>21157</v>
      </c>
      <c r="H46" s="75">
        <f>G46/B46</f>
        <v>0.40159064593891769</v>
      </c>
      <c r="I46" s="53">
        <v>243736969</v>
      </c>
      <c r="J46" s="53">
        <f>I46/G46</f>
        <v>11520.393675851963</v>
      </c>
      <c r="K46" s="38">
        <v>52843</v>
      </c>
      <c r="L46" s="38">
        <v>132024851</v>
      </c>
      <c r="M46" s="38">
        <v>519365778</v>
      </c>
      <c r="N46" s="38">
        <v>507590587</v>
      </c>
      <c r="O46" s="78">
        <f>N46/M46</f>
        <v>0.97732774953839952</v>
      </c>
      <c r="P46" s="80">
        <f>M46/C46</f>
        <v>0.54796681725605545</v>
      </c>
      <c r="Q46" s="38">
        <v>33132582</v>
      </c>
      <c r="R46" s="38">
        <v>3136372.34</v>
      </c>
      <c r="S46" s="38">
        <v>29996209.66</v>
      </c>
      <c r="T46" s="40">
        <f>S46/G46</f>
        <v>1417.7912586850687</v>
      </c>
      <c r="U46" s="39">
        <f>S46/C46</f>
        <v>3.1648075852112739E-2</v>
      </c>
    </row>
    <row r="47" spans="1:21" ht="10.5" customHeight="1">
      <c r="A47" s="12" t="s">
        <v>56</v>
      </c>
      <c r="B47" s="93">
        <v>30644</v>
      </c>
      <c r="C47" s="38">
        <v>892940676</v>
      </c>
      <c r="D47" s="38">
        <f>C47/G47</f>
        <v>54754.763061074322</v>
      </c>
      <c r="E47" s="38">
        <v>3276843</v>
      </c>
      <c r="F47" s="38">
        <v>54429424</v>
      </c>
      <c r="G47" s="38">
        <v>16308</v>
      </c>
      <c r="H47" s="75">
        <f>G47/B47</f>
        <v>0.53217595614149593</v>
      </c>
      <c r="I47" s="53">
        <v>196559865</v>
      </c>
      <c r="J47" s="53">
        <f>I47/G47</f>
        <v>12052.971854304637</v>
      </c>
      <c r="K47" s="38">
        <v>39531</v>
      </c>
      <c r="L47" s="38">
        <v>98784909</v>
      </c>
      <c r="M47" s="38">
        <v>546443321</v>
      </c>
      <c r="N47" s="38">
        <v>532009748</v>
      </c>
      <c r="O47" s="78">
        <f>N47/M47</f>
        <v>0.97358633101492331</v>
      </c>
      <c r="P47" s="80">
        <f>M47/C47</f>
        <v>0.61195926637348075</v>
      </c>
      <c r="Q47" s="38">
        <v>35234873</v>
      </c>
      <c r="R47" s="38">
        <v>2474704</v>
      </c>
      <c r="S47" s="38">
        <v>32760169</v>
      </c>
      <c r="T47" s="40">
        <f>S47/G47</f>
        <v>2008.8403850870739</v>
      </c>
      <c r="U47" s="39">
        <f>S47/C47</f>
        <v>3.6687956860417453E-2</v>
      </c>
    </row>
    <row r="48" spans="1:21" ht="10.5" customHeight="1">
      <c r="A48" s="12" t="s">
        <v>55</v>
      </c>
      <c r="B48" s="93">
        <v>17981</v>
      </c>
      <c r="C48" s="38">
        <v>740919430</v>
      </c>
      <c r="D48" s="38">
        <f>C48/G48</f>
        <v>64720.425401816909</v>
      </c>
      <c r="E48" s="38">
        <v>2619389</v>
      </c>
      <c r="F48" s="38">
        <v>49523395</v>
      </c>
      <c r="G48" s="38">
        <v>11448</v>
      </c>
      <c r="H48" s="75">
        <f>G48/B48</f>
        <v>0.63667204271175126</v>
      </c>
      <c r="I48" s="53">
        <v>145341442</v>
      </c>
      <c r="J48" s="53">
        <f>I48/G48</f>
        <v>12695.793326345212</v>
      </c>
      <c r="K48" s="38">
        <v>27462</v>
      </c>
      <c r="L48" s="38">
        <v>68624850</v>
      </c>
      <c r="M48" s="38">
        <v>480049132</v>
      </c>
      <c r="N48" s="38">
        <v>464896941</v>
      </c>
      <c r="O48" s="78">
        <f>N48/M48</f>
        <v>0.96843616623808415</v>
      </c>
      <c r="P48" s="80">
        <f>M48/C48</f>
        <v>0.64791003253889567</v>
      </c>
      <c r="Q48" s="38">
        <v>31038921</v>
      </c>
      <c r="R48" s="38">
        <v>1824901</v>
      </c>
      <c r="S48" s="38">
        <v>29214020</v>
      </c>
      <c r="T48" s="40">
        <f>S48/G48</f>
        <v>2551.888539482879</v>
      </c>
      <c r="U48" s="39">
        <f>S48/C48</f>
        <v>3.9429415422402948E-2</v>
      </c>
    </row>
    <row r="49" spans="1:21" ht="10.5" customHeight="1">
      <c r="A49" s="12" t="s">
        <v>54</v>
      </c>
      <c r="B49" s="93">
        <v>11360</v>
      </c>
      <c r="C49" s="38">
        <v>604704188</v>
      </c>
      <c r="D49" s="38">
        <f>C49/G49</f>
        <v>74719.410354627456</v>
      </c>
      <c r="E49" s="38">
        <v>3101700</v>
      </c>
      <c r="F49" s="38">
        <v>39913206</v>
      </c>
      <c r="G49" s="38">
        <v>8093</v>
      </c>
      <c r="H49" s="75">
        <f>G49/B49</f>
        <v>0.71241197183098592</v>
      </c>
      <c r="I49" s="53">
        <v>105745056</v>
      </c>
      <c r="J49" s="53">
        <f>I49/G49</f>
        <v>13066.236994933894</v>
      </c>
      <c r="K49" s="38">
        <v>19330</v>
      </c>
      <c r="L49" s="38">
        <v>48244500</v>
      </c>
      <c r="M49" s="38">
        <v>413903126</v>
      </c>
      <c r="N49" s="38">
        <v>399022320</v>
      </c>
      <c r="O49" s="78">
        <f>N49/M49</f>
        <v>0.96404761146935625</v>
      </c>
      <c r="P49" s="80">
        <f>M49/C49</f>
        <v>0.68447206785344772</v>
      </c>
      <c r="Q49" s="38">
        <v>26752535</v>
      </c>
      <c r="R49" s="38">
        <v>1394199</v>
      </c>
      <c r="S49" s="38">
        <v>25358336</v>
      </c>
      <c r="T49" s="40">
        <f>S49/G49</f>
        <v>3133.3666131224513</v>
      </c>
      <c r="U49" s="39">
        <f>S49/C49</f>
        <v>4.1935108939579559E-2</v>
      </c>
    </row>
    <row r="50" spans="1:21" ht="10.5" customHeight="1">
      <c r="A50" s="12" t="s">
        <v>53</v>
      </c>
      <c r="B50" s="93">
        <v>7135</v>
      </c>
      <c r="C50" s="38">
        <v>463773982</v>
      </c>
      <c r="D50" s="38">
        <f>C50/G50</f>
        <v>84676.644513419757</v>
      </c>
      <c r="E50" s="38">
        <v>1198385</v>
      </c>
      <c r="F50" s="38">
        <v>29626623</v>
      </c>
      <c r="G50" s="38">
        <v>5477</v>
      </c>
      <c r="H50" s="75">
        <f>G50/B50</f>
        <v>0.76762438682550804</v>
      </c>
      <c r="I50" s="53">
        <v>77086085</v>
      </c>
      <c r="J50" s="53">
        <f>I50/G50</f>
        <v>14074.508855212707</v>
      </c>
      <c r="K50" s="38">
        <v>13002</v>
      </c>
      <c r="L50" s="38">
        <v>25997900</v>
      </c>
      <c r="M50" s="38">
        <v>332261759</v>
      </c>
      <c r="N50" s="38">
        <v>317043096</v>
      </c>
      <c r="O50" s="78">
        <f>N50/M50</f>
        <v>0.95419676629112171</v>
      </c>
      <c r="P50" s="80">
        <f>M50/C50</f>
        <v>0.71643035594006221</v>
      </c>
      <c r="Q50" s="38">
        <v>21389016</v>
      </c>
      <c r="R50" s="38">
        <v>604419</v>
      </c>
      <c r="S50" s="38">
        <v>20784597</v>
      </c>
      <c r="T50" s="40">
        <f>S50/G50</f>
        <v>3794.8871645061163</v>
      </c>
      <c r="U50" s="39">
        <f>S50/C50</f>
        <v>4.4816220414883041E-2</v>
      </c>
    </row>
    <row r="51" spans="1:21" ht="10.5" customHeight="1">
      <c r="A51" s="12" t="s">
        <v>52</v>
      </c>
      <c r="B51" s="93">
        <v>4543</v>
      </c>
      <c r="C51" s="38">
        <v>341939287</v>
      </c>
      <c r="D51" s="38">
        <f>C51/G51</f>
        <v>94667.576688815054</v>
      </c>
      <c r="E51" s="38">
        <v>1022854</v>
      </c>
      <c r="F51" s="38">
        <v>20482253</v>
      </c>
      <c r="G51" s="38">
        <v>3612</v>
      </c>
      <c r="H51" s="75">
        <f>G51/B51</f>
        <v>0.79506933744221875</v>
      </c>
      <c r="I51" s="53">
        <v>53416839</v>
      </c>
      <c r="J51" s="53">
        <f>I51/G51</f>
        <v>14788.715116279071</v>
      </c>
      <c r="K51" s="38">
        <v>8551</v>
      </c>
      <c r="L51" s="38">
        <v>17119500</v>
      </c>
      <c r="M51" s="38">
        <v>251943549</v>
      </c>
      <c r="N51" s="38">
        <v>238543519</v>
      </c>
      <c r="O51" s="78">
        <f>N51/M51</f>
        <v>0.94681336333799127</v>
      </c>
      <c r="P51" s="80">
        <f>M51/C51</f>
        <v>0.73680784448731684</v>
      </c>
      <c r="Q51" s="38">
        <v>16181309</v>
      </c>
      <c r="R51" s="38">
        <v>467302</v>
      </c>
      <c r="S51" s="38">
        <v>15714007</v>
      </c>
      <c r="T51" s="40">
        <f>S51/G51</f>
        <v>4350.5002768549284</v>
      </c>
      <c r="U51" s="39">
        <f>S51/C51</f>
        <v>4.5955547073477987E-2</v>
      </c>
    </row>
    <row r="52" spans="1:21" ht="10.5" customHeight="1">
      <c r="A52" s="12" t="s">
        <v>51</v>
      </c>
      <c r="B52" s="93">
        <v>9206</v>
      </c>
      <c r="C52" s="38">
        <v>939844596.50999999</v>
      </c>
      <c r="D52" s="38">
        <f>C52/G52</f>
        <v>119679.68884630078</v>
      </c>
      <c r="E52" s="38">
        <v>4939263</v>
      </c>
      <c r="F52" s="38">
        <v>60240845</v>
      </c>
      <c r="G52" s="38">
        <v>7853</v>
      </c>
      <c r="H52" s="75">
        <f>G52/B52</f>
        <v>0.85303063219639363</v>
      </c>
      <c r="I52" s="53">
        <v>129792363</v>
      </c>
      <c r="J52" s="53">
        <f>I52/G52</f>
        <v>16527.7426461225</v>
      </c>
      <c r="K52" s="38">
        <v>18438</v>
      </c>
      <c r="L52" s="38">
        <v>36848906</v>
      </c>
      <c r="M52" s="38">
        <v>717901745.50999999</v>
      </c>
      <c r="N52" s="38">
        <v>670413155</v>
      </c>
      <c r="O52" s="78">
        <f>N52/M52</f>
        <v>0.93385084963644438</v>
      </c>
      <c r="P52" s="80">
        <f>M52/C52</f>
        <v>0.7638515433039057</v>
      </c>
      <c r="Q52" s="38">
        <v>46568877</v>
      </c>
      <c r="R52" s="38">
        <v>1266868</v>
      </c>
      <c r="S52" s="38">
        <v>45302009</v>
      </c>
      <c r="T52" s="40">
        <f>S52/G52</f>
        <v>5768.7519419330192</v>
      </c>
      <c r="U52" s="39">
        <f>S52/C52</f>
        <v>4.8201595421438363E-2</v>
      </c>
    </row>
    <row r="53" spans="1:21" ht="10.5" customHeight="1">
      <c r="A53" s="12" t="s">
        <v>50</v>
      </c>
      <c r="B53" s="93">
        <v>2645</v>
      </c>
      <c r="C53" s="38">
        <v>405470840</v>
      </c>
      <c r="D53" s="38">
        <f>C53/G53</f>
        <v>170580.91712242321</v>
      </c>
      <c r="E53" s="38">
        <v>3731969</v>
      </c>
      <c r="F53" s="38">
        <v>27214887</v>
      </c>
      <c r="G53" s="38">
        <v>2377</v>
      </c>
      <c r="H53" s="75">
        <f>G53/B53</f>
        <v>0.89867674858223068</v>
      </c>
      <c r="I53" s="53">
        <v>47074357</v>
      </c>
      <c r="J53" s="53">
        <f>I53/G53</f>
        <v>19804.104753891461</v>
      </c>
      <c r="K53" s="38">
        <v>5585</v>
      </c>
      <c r="L53" s="38">
        <v>11184000</v>
      </c>
      <c r="M53" s="38">
        <v>323729565</v>
      </c>
      <c r="N53" s="38">
        <v>287619611</v>
      </c>
      <c r="O53" s="78">
        <f>N53/M53</f>
        <v>0.88845642195206975</v>
      </c>
      <c r="P53" s="80">
        <f>M53/C53</f>
        <v>0.79840406032650835</v>
      </c>
      <c r="Q53" s="38">
        <v>20643344</v>
      </c>
      <c r="R53" s="38">
        <v>509166</v>
      </c>
      <c r="S53" s="38">
        <v>20134178</v>
      </c>
      <c r="T53" s="40">
        <f>S53/G53</f>
        <v>8470.4156499789642</v>
      </c>
      <c r="U53" s="39">
        <f>S53/C53</f>
        <v>4.9656290943141557E-2</v>
      </c>
    </row>
    <row r="54" spans="1:21" ht="10.5" customHeight="1">
      <c r="A54" s="12" t="s">
        <v>49</v>
      </c>
      <c r="B54" s="93">
        <v>2661</v>
      </c>
      <c r="C54" s="38">
        <v>712135327</v>
      </c>
      <c r="D54" s="38">
        <f>C54/G54</f>
        <v>289839.36792836792</v>
      </c>
      <c r="E54" s="38">
        <v>15077591</v>
      </c>
      <c r="F54" s="38">
        <v>48605624.399999999</v>
      </c>
      <c r="G54" s="38">
        <v>2457</v>
      </c>
      <c r="H54" s="75">
        <f>G54/B54</f>
        <v>0.92333709131905295</v>
      </c>
      <c r="I54" s="53">
        <v>74901310</v>
      </c>
      <c r="J54" s="53">
        <f>I54/G54</f>
        <v>30484.863654863653</v>
      </c>
      <c r="K54" s="38">
        <v>5914</v>
      </c>
      <c r="L54" s="38">
        <v>11826400</v>
      </c>
      <c r="M54" s="38">
        <v>591879583.60000002</v>
      </c>
      <c r="N54" s="38">
        <v>457852332</v>
      </c>
      <c r="O54" s="78">
        <f>N54/M54</f>
        <v>0.77355655556692182</v>
      </c>
      <c r="P54" s="80">
        <f>M54/C54</f>
        <v>0.83113357975569158</v>
      </c>
      <c r="Q54" s="38">
        <v>33971865</v>
      </c>
      <c r="R54" s="38">
        <v>1398067</v>
      </c>
      <c r="S54" s="38">
        <v>32573798</v>
      </c>
      <c r="T54" s="40">
        <f>S54/G54</f>
        <v>13257.549043549043</v>
      </c>
      <c r="U54" s="39">
        <f>S54/C54</f>
        <v>4.57410224784425E-2</v>
      </c>
    </row>
    <row r="55" spans="1:21" ht="10.5" customHeight="1">
      <c r="A55" s="12" t="s">
        <v>48</v>
      </c>
      <c r="B55" s="93">
        <v>551</v>
      </c>
      <c r="C55" s="38">
        <v>353005740</v>
      </c>
      <c r="D55" s="38">
        <f>C55/G55</f>
        <v>678857.19230769225</v>
      </c>
      <c r="E55" s="38">
        <v>11057106</v>
      </c>
      <c r="F55" s="38">
        <v>21077001</v>
      </c>
      <c r="G55" s="38">
        <v>520</v>
      </c>
      <c r="H55" s="75">
        <f>G55/B55</f>
        <v>0.94373865698729587</v>
      </c>
      <c r="I55" s="53">
        <v>27801853</v>
      </c>
      <c r="J55" s="53">
        <f>I55/G55</f>
        <v>53465.101923076923</v>
      </c>
      <c r="K55" s="38">
        <v>1226</v>
      </c>
      <c r="L55" s="38">
        <v>2452000</v>
      </c>
      <c r="M55" s="38">
        <v>312731992</v>
      </c>
      <c r="N55" s="38">
        <v>177819877</v>
      </c>
      <c r="O55" s="78">
        <f>N55/M55</f>
        <v>0.56860149120912451</v>
      </c>
      <c r="P55" s="80">
        <f>M55/C55</f>
        <v>0.88591191746627118</v>
      </c>
      <c r="Q55" s="38">
        <v>13553372</v>
      </c>
      <c r="R55" s="38">
        <v>778127</v>
      </c>
      <c r="S55" s="38">
        <v>12775245</v>
      </c>
      <c r="T55" s="40">
        <f>S55/G55</f>
        <v>24567.778846153848</v>
      </c>
      <c r="U55" s="39">
        <f>S55/C55</f>
        <v>3.6189907280261224E-2</v>
      </c>
    </row>
    <row r="56" spans="1:21" ht="10.5" customHeight="1">
      <c r="A56" s="8" t="s">
        <v>13</v>
      </c>
      <c r="B56" s="93">
        <v>439</v>
      </c>
      <c r="C56" s="38">
        <v>2435429001</v>
      </c>
      <c r="D56" s="38">
        <f>C56/G56</f>
        <v>6119168.3442211058</v>
      </c>
      <c r="E56" s="38">
        <v>80776516</v>
      </c>
      <c r="F56" s="38">
        <v>87672973</v>
      </c>
      <c r="G56" s="38">
        <v>398</v>
      </c>
      <c r="H56" s="75">
        <f>G56/B56</f>
        <v>0.90660592255125283</v>
      </c>
      <c r="I56" s="53">
        <v>174183094</v>
      </c>
      <c r="J56" s="53">
        <f>I56/G56</f>
        <v>437645.96482412063</v>
      </c>
      <c r="K56" s="38">
        <v>992</v>
      </c>
      <c r="L56" s="38">
        <v>1984000</v>
      </c>
      <c r="M56" s="38">
        <v>2252365450</v>
      </c>
      <c r="N56" s="38">
        <v>266801832</v>
      </c>
      <c r="O56" s="78">
        <f>N56/M56</f>
        <v>0.11845405993063869</v>
      </c>
      <c r="P56" s="80">
        <f>M56/C56</f>
        <v>0.92483313990067739</v>
      </c>
      <c r="Q56" s="38">
        <v>20522474</v>
      </c>
      <c r="R56" s="38">
        <v>2802915</v>
      </c>
      <c r="S56" s="38">
        <v>17719559</v>
      </c>
      <c r="T56" s="40">
        <f>S56/G56</f>
        <v>44521.505025125625</v>
      </c>
      <c r="U56" s="39">
        <f>S56/C56</f>
        <v>7.2757444346454999E-3</v>
      </c>
    </row>
    <row r="57" spans="1:21" ht="10.5" customHeight="1" thickBot="1">
      <c r="A57" s="26" t="s">
        <v>1</v>
      </c>
      <c r="B57" s="94">
        <f>SUM(B38:B56)</f>
        <v>742213</v>
      </c>
      <c r="C57" s="32">
        <f>SUM(C38:C56)</f>
        <v>10376868855.07</v>
      </c>
      <c r="D57" s="86">
        <f t="shared" ref="D57" si="3">C57/G57</f>
        <v>66844.04055056686</v>
      </c>
      <c r="E57" s="32">
        <f>SUM(E38:E56)</f>
        <v>328056919</v>
      </c>
      <c r="F57" s="32">
        <f t="shared" ref="F57:S57" si="4">SUM(F38:F56)</f>
        <v>678551615.39999998</v>
      </c>
      <c r="G57" s="32">
        <f t="shared" si="4"/>
        <v>155240</v>
      </c>
      <c r="H57" s="76">
        <f t="shared" ref="H57" si="5">G57/B57</f>
        <v>0.20915828744578713</v>
      </c>
      <c r="I57" s="32">
        <f>SUM(I38:I56)</f>
        <v>1933863715</v>
      </c>
      <c r="J57" s="85">
        <f t="shared" ref="J57" si="6">I57/G57</f>
        <v>12457.251449368719</v>
      </c>
      <c r="K57" s="32">
        <f t="shared" si="4"/>
        <v>395621</v>
      </c>
      <c r="L57" s="32">
        <f>SUM(L38:L56)</f>
        <v>954410626</v>
      </c>
      <c r="M57" s="32">
        <f t="shared" si="4"/>
        <v>7138099817.6700001</v>
      </c>
      <c r="N57" s="32">
        <f t="shared" si="4"/>
        <v>4771775298</v>
      </c>
      <c r="O57" s="83">
        <f t="shared" ref="O57" si="7">N57/M57</f>
        <v>0.66849377563868118</v>
      </c>
      <c r="P57" s="84">
        <f t="shared" ref="P57" si="8">M57/C57</f>
        <v>0.68788571170796087</v>
      </c>
      <c r="Q57" s="32">
        <f t="shared" si="4"/>
        <v>340504570</v>
      </c>
      <c r="R57" s="86">
        <f>Q57-S57</f>
        <v>27209228.980000019</v>
      </c>
      <c r="S57" s="32">
        <f t="shared" si="4"/>
        <v>313295341.01999998</v>
      </c>
      <c r="T57" s="67">
        <f t="shared" ref="T57" si="9">S57/G57</f>
        <v>2018.1354098170573</v>
      </c>
      <c r="U57" s="36">
        <f>S57/C57</f>
        <v>3.0191702853306086E-2</v>
      </c>
    </row>
    <row r="58" spans="1:21" ht="10.5" customHeight="1">
      <c r="A58" s="100" t="s">
        <v>131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2"/>
      <c r="S58" s="103"/>
      <c r="T58" s="104"/>
      <c r="U58" s="103"/>
    </row>
    <row r="59" spans="1:21" ht="10.5" customHeight="1">
      <c r="A59" s="100" t="s">
        <v>132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  <c r="S59" s="103"/>
      <c r="T59" s="104"/>
      <c r="U59" s="103"/>
    </row>
    <row r="60" spans="1:21" ht="10.5" customHeight="1">
      <c r="A60" s="100" t="s">
        <v>110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2"/>
    </row>
    <row r="61" spans="1:21" ht="10.5" customHeight="1">
      <c r="A61" s="100" t="s">
        <v>124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  <c r="R61" s="106"/>
      <c r="S61" s="106"/>
      <c r="T61" s="106"/>
      <c r="U61" s="106"/>
    </row>
    <row r="62" spans="1:21" ht="10.5" customHeight="1">
      <c r="A62" s="107" t="s">
        <v>93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6"/>
      <c r="N62" s="106"/>
      <c r="O62" s="106"/>
      <c r="P62" s="106"/>
      <c r="Q62" s="106"/>
      <c r="R62" s="106"/>
      <c r="S62" s="106"/>
      <c r="T62" s="106"/>
      <c r="U62" s="106"/>
    </row>
    <row r="63" spans="1:21" ht="10.5" customHeight="1">
      <c r="A63" s="107" t="s">
        <v>94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6"/>
      <c r="N63" s="106"/>
      <c r="O63" s="106"/>
      <c r="P63" s="106"/>
      <c r="Q63" s="106"/>
      <c r="R63" s="106"/>
      <c r="S63" s="106"/>
      <c r="T63" s="106"/>
      <c r="U63" s="106"/>
    </row>
    <row r="64" spans="1:21" ht="10.5" customHeight="1">
      <c r="A64" s="107" t="s">
        <v>133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6"/>
      <c r="N64" s="106"/>
      <c r="O64" s="106"/>
      <c r="P64" s="106"/>
      <c r="Q64" s="106"/>
      <c r="R64" s="106"/>
      <c r="S64" s="106"/>
      <c r="T64" s="106"/>
      <c r="U64" s="106"/>
    </row>
    <row r="65" spans="1:21" ht="10.5" customHeight="1">
      <c r="A65" s="108" t="s">
        <v>128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6"/>
      <c r="N65" s="106"/>
      <c r="O65" s="106"/>
      <c r="P65" s="106"/>
      <c r="Q65" s="106"/>
      <c r="R65" s="106"/>
      <c r="S65" s="106"/>
      <c r="T65" s="106"/>
      <c r="U65" s="106"/>
    </row>
    <row r="66" spans="1:21" ht="10.5" customHeight="1">
      <c r="A66" s="107" t="s">
        <v>96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6"/>
      <c r="N66" s="106"/>
      <c r="O66" s="106"/>
      <c r="P66" s="106"/>
      <c r="Q66" s="106"/>
      <c r="R66" s="106"/>
      <c r="S66" s="106"/>
      <c r="T66" s="106"/>
      <c r="U66" s="106"/>
    </row>
    <row r="67" spans="1:21" ht="10.5" customHeight="1">
      <c r="A67" s="108" t="s">
        <v>125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6"/>
      <c r="N67" s="106"/>
      <c r="O67" s="106"/>
      <c r="P67" s="106"/>
      <c r="Q67" s="106"/>
      <c r="R67" s="106"/>
      <c r="S67" s="106"/>
      <c r="T67" s="106"/>
      <c r="U67" s="106"/>
    </row>
    <row r="68" spans="1:21" ht="10.5" customHeight="1">
      <c r="A68" s="107" t="s">
        <v>129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6"/>
      <c r="N68" s="106"/>
      <c r="O68" s="106"/>
      <c r="P68" s="106"/>
      <c r="Q68" s="106"/>
      <c r="R68" s="106"/>
      <c r="S68" s="106"/>
      <c r="T68" s="106"/>
      <c r="U68" s="106"/>
    </row>
    <row r="69" spans="1:21" ht="10.5" customHeight="1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R57 D57 D36 H57 J57 H36 J36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HoH ID Ded</vt:lpstr>
      <vt:lpstr>' 2013 Calculation HoH ID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2015-11-23T13:33:21Z</cp:lastPrinted>
  <dcterms:created xsi:type="dcterms:W3CDTF">2005-06-27T11:45:55Z</dcterms:created>
  <dcterms:modified xsi:type="dcterms:W3CDTF">2015-11-23T13:33:42Z</dcterms:modified>
</cp:coreProperties>
</file>