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120" windowWidth="11940" windowHeight="6240" tabRatio="895"/>
  </bookViews>
  <sheets>
    <sheet name=" 2013 Calculation HoH Std Ded" sheetId="2" r:id="rId1"/>
  </sheets>
  <definedNames>
    <definedName name="_xlnm.Print_Area" localSheetId="0">' 2013 Calculation HoH Std Ded'!$A$1:$U$68</definedName>
  </definedNames>
  <calcPr calcId="125725" calcOnSave="0"/>
</workbook>
</file>

<file path=xl/calcChain.xml><?xml version="1.0" encoding="utf-8"?>
<calcChain xmlns="http://schemas.openxmlformats.org/spreadsheetml/2006/main">
  <c r="U56" i="2"/>
  <c r="U55"/>
  <c r="U54"/>
  <c r="U53"/>
  <c r="U52"/>
  <c r="U51"/>
  <c r="U50"/>
  <c r="U49"/>
  <c r="U48"/>
  <c r="U47"/>
  <c r="U46"/>
  <c r="U45"/>
  <c r="U44"/>
  <c r="U43"/>
  <c r="U42"/>
  <c r="U41"/>
  <c r="U40"/>
  <c r="U39"/>
  <c r="U38"/>
  <c r="T56"/>
  <c r="T55"/>
  <c r="T54"/>
  <c r="T53"/>
  <c r="T52"/>
  <c r="T51"/>
  <c r="T50"/>
  <c r="T49"/>
  <c r="T48"/>
  <c r="T47"/>
  <c r="T46"/>
  <c r="T45"/>
  <c r="T44"/>
  <c r="T43"/>
  <c r="T42"/>
  <c r="T41"/>
  <c r="T40"/>
  <c r="T39"/>
  <c r="T38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O56"/>
  <c r="O55"/>
  <c r="O54"/>
  <c r="O53"/>
  <c r="O52"/>
  <c r="O51"/>
  <c r="O50"/>
  <c r="O49"/>
  <c r="O48"/>
  <c r="O47"/>
  <c r="O46"/>
  <c r="O45"/>
  <c r="O44"/>
  <c r="O43"/>
  <c r="O42"/>
  <c r="O41"/>
  <c r="O40"/>
  <c r="O39"/>
  <c r="O38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U35"/>
  <c r="U34"/>
  <c r="U33"/>
  <c r="U32"/>
  <c r="U31"/>
  <c r="U30"/>
  <c r="U29"/>
  <c r="U28"/>
  <c r="U27"/>
  <c r="U26"/>
  <c r="U25"/>
  <c r="U24"/>
  <c r="U23"/>
  <c r="U22"/>
  <c r="U21"/>
  <c r="U20"/>
  <c r="U19"/>
  <c r="U18"/>
  <c r="U17"/>
  <c r="U16"/>
  <c r="U15"/>
  <c r="U14"/>
  <c r="T35"/>
  <c r="T34"/>
  <c r="T33"/>
  <c r="T32"/>
  <c r="T31"/>
  <c r="T30"/>
  <c r="T29"/>
  <c r="T28"/>
  <c r="T27"/>
  <c r="T26"/>
  <c r="T25"/>
  <c r="T24"/>
  <c r="T23"/>
  <c r="T22"/>
  <c r="T21"/>
  <c r="T20"/>
  <c r="T19"/>
  <c r="T18"/>
  <c r="T17"/>
  <c r="T16"/>
  <c r="T15"/>
  <c r="T14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  <c r="P13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S57" l="1"/>
  <c r="U57" s="1"/>
  <c r="Q57"/>
  <c r="N57"/>
  <c r="M57"/>
  <c r="P57" s="1"/>
  <c r="L57"/>
  <c r="K57"/>
  <c r="I57"/>
  <c r="G57"/>
  <c r="F57"/>
  <c r="E57"/>
  <c r="C57"/>
  <c r="B57"/>
  <c r="S36"/>
  <c r="Q36"/>
  <c r="N36"/>
  <c r="M36"/>
  <c r="P36" s="1"/>
  <c r="L36"/>
  <c r="K36"/>
  <c r="I36"/>
  <c r="G36"/>
  <c r="F36"/>
  <c r="E36"/>
  <c r="C36"/>
  <c r="B36"/>
  <c r="U36" l="1"/>
  <c r="T36"/>
  <c r="O36"/>
  <c r="H36"/>
  <c r="H57"/>
  <c r="D36"/>
  <c r="J36"/>
  <c r="O57"/>
  <c r="T57"/>
  <c r="D57"/>
  <c r="J57"/>
  <c r="R36"/>
  <c r="R57"/>
</calcChain>
</file>

<file path=xl/sharedStrings.xml><?xml version="1.0" encoding="utf-8"?>
<sst xmlns="http://schemas.openxmlformats.org/spreadsheetml/2006/main" count="174" uniqueCount="135">
  <si>
    <t>No Taxable Income</t>
  </si>
  <si>
    <t>TOTAL</t>
  </si>
  <si>
    <t>Deductions</t>
  </si>
  <si>
    <t>[$]</t>
  </si>
  <si>
    <t xml:space="preserve"> 200,001 or more</t>
  </si>
  <si>
    <t>Non-Positive AGI</t>
  </si>
  <si>
    <t>Tax</t>
  </si>
  <si>
    <t xml:space="preserve">Total </t>
  </si>
  <si>
    <t>Rate*</t>
  </si>
  <si>
    <t xml:space="preserve">Computed </t>
  </si>
  <si>
    <t>Credits</t>
  </si>
  <si>
    <t>Additions</t>
  </si>
  <si>
    <t>[%]</t>
  </si>
  <si>
    <t xml:space="preserve"> 1,000,000 or more</t>
  </si>
  <si>
    <t>B.  BY SIZE OF FEDERAL ADJUSTED GROSS INCOME</t>
  </si>
  <si>
    <t xml:space="preserve">[includes </t>
  </si>
  <si>
    <t xml:space="preserve">returns </t>
  </si>
  <si>
    <t>[before</t>
  </si>
  <si>
    <t>[after</t>
  </si>
  <si>
    <t>with</t>
  </si>
  <si>
    <t>residency</t>
  </si>
  <si>
    <t>deficit]</t>
  </si>
  <si>
    <t>proration]</t>
  </si>
  <si>
    <t xml:space="preserve">    Taken**</t>
  </si>
  <si>
    <t>Number</t>
  </si>
  <si>
    <t>of</t>
  </si>
  <si>
    <t>Allowance</t>
  </si>
  <si>
    <t>Returns</t>
  </si>
  <si>
    <t xml:space="preserve"> Tax</t>
  </si>
  <si>
    <t xml:space="preserve"> 160,001 - 200,000</t>
  </si>
  <si>
    <t xml:space="preserve"> 120,001 - 160,000</t>
  </si>
  <si>
    <t xml:space="preserve"> 100,001 - 120,000</t>
  </si>
  <si>
    <t xml:space="preserve">   80,001 - 100,000</t>
  </si>
  <si>
    <t xml:space="preserve">   75,001 -   80,000</t>
  </si>
  <si>
    <t xml:space="preserve">   60,001 -   75,000</t>
  </si>
  <si>
    <t xml:space="preserve">   50,001 -   60,000</t>
  </si>
  <si>
    <t xml:space="preserve">   40,001 -   50,000</t>
  </si>
  <si>
    <t xml:space="preserve">   30,001 -   40,000</t>
  </si>
  <si>
    <t xml:space="preserve">   25,001 -   30,000</t>
  </si>
  <si>
    <t xml:space="preserve">   21,251 -   25,000</t>
  </si>
  <si>
    <t xml:space="preserve">   20,001 -   21,250 </t>
  </si>
  <si>
    <t xml:space="preserve">   17,001 -   20,000</t>
  </si>
  <si>
    <t xml:space="preserve">   15,001 -   17,000</t>
  </si>
  <si>
    <t xml:space="preserve">   12,751 -   15,000</t>
  </si>
  <si>
    <t xml:space="preserve">   10,626 -   12,750</t>
  </si>
  <si>
    <t xml:space="preserve">   10,001 -   10,625</t>
  </si>
  <si>
    <t xml:space="preserve">     6,001 -   10,000</t>
  </si>
  <si>
    <t xml:space="preserve"> 500,000 - 999,999</t>
  </si>
  <si>
    <t xml:space="preserve"> 200,000 - 499,999</t>
  </si>
  <si>
    <t xml:space="preserve"> 150,000 - 199,999</t>
  </si>
  <si>
    <t xml:space="preserve"> 100,000 - 149,999</t>
  </si>
  <si>
    <t xml:space="preserve">   90,000 -   99,999</t>
  </si>
  <si>
    <t xml:space="preserve">   80,000 -   89,999</t>
  </si>
  <si>
    <t xml:space="preserve">   70,000 -   79,999</t>
  </si>
  <si>
    <t xml:space="preserve">   60,000 -   69,999</t>
  </si>
  <si>
    <t xml:space="preserve">   50,000 -   59,999</t>
  </si>
  <si>
    <t xml:space="preserve">   40,000 -   49,999</t>
  </si>
  <si>
    <t xml:space="preserve">   30,000 -   39,999</t>
  </si>
  <si>
    <t xml:space="preserve">   25,000 -   29,999</t>
  </si>
  <si>
    <t xml:space="preserve">   20,000 -   24,999</t>
  </si>
  <si>
    <t xml:space="preserve">   15,000 -   19,999</t>
  </si>
  <si>
    <t xml:space="preserve">   10,000 -   14,999</t>
  </si>
  <si>
    <t>Exemp-</t>
  </si>
  <si>
    <t>tions</t>
  </si>
  <si>
    <t>Claimed</t>
  </si>
  <si>
    <t>Amount</t>
  </si>
  <si>
    <t>$          1 -      2,000</t>
  </si>
  <si>
    <t xml:space="preserve">     2,001 -      4,000</t>
  </si>
  <si>
    <t xml:space="preserve">     4,001 -      6,000</t>
  </si>
  <si>
    <t>$          1 -      3,999</t>
  </si>
  <si>
    <t xml:space="preserve">     4,000 -      9,999</t>
  </si>
  <si>
    <t>Deduction</t>
  </si>
  <si>
    <t xml:space="preserve">    Personal Exemption</t>
  </si>
  <si>
    <t xml:space="preserve">            Allowance++:</t>
  </si>
  <si>
    <t>Value</t>
  </si>
  <si>
    <t>Aver-</t>
  </si>
  <si>
    <t>age</t>
  </si>
  <si>
    <t>Liability</t>
  </si>
  <si>
    <t xml:space="preserve">[after </t>
  </si>
  <si>
    <t>application</t>
  </si>
  <si>
    <t>of credits]</t>
  </si>
  <si>
    <t>Filed</t>
  </si>
  <si>
    <t>SD</t>
  </si>
  <si>
    <t>Aggre-</t>
  </si>
  <si>
    <t>gate</t>
  </si>
  <si>
    <t>NCTI</t>
  </si>
  <si>
    <t>Pro-</t>
  </si>
  <si>
    <t>ration</t>
  </si>
  <si>
    <t>as</t>
  </si>
  <si>
    <t xml:space="preserve"> % </t>
  </si>
  <si>
    <t xml:space="preserve">      Computed NC Taxable Income</t>
  </si>
  <si>
    <t xml:space="preserve">       [includes returns with deficit]</t>
  </si>
  <si>
    <t xml:space="preserve">   *Effective tax rate for FAGI basis=Net Tax as a % of Federal Adjusted Gross Income </t>
  </si>
  <si>
    <t xml:space="preserve"> **Tax credits taken=value of nonrefundable credits plus the portion of refundable credits (NC-EITC) used to reduce tax liability.    </t>
  </si>
  <si>
    <t xml:space="preserve">    [Additional standard deduction allowance of $750 per taxpayer for the aged or blind.] </t>
  </si>
  <si>
    <t xml:space="preserve">                Standard Deduction+:</t>
  </si>
  <si>
    <t>HEAD OF HOUSEHOLD:  STANDARD DEDUCTION</t>
  </si>
  <si>
    <t>[$4,400]</t>
  </si>
  <si>
    <t xml:space="preserve">           Modifications</t>
  </si>
  <si>
    <t xml:space="preserve">Federal </t>
  </si>
  <si>
    <t xml:space="preserve">                    to</t>
  </si>
  <si>
    <t>Net</t>
  </si>
  <si>
    <t>AGI</t>
  </si>
  <si>
    <t xml:space="preserve">               Federal</t>
  </si>
  <si>
    <t xml:space="preserve">                       AGI:</t>
  </si>
  <si>
    <t>Effec-</t>
  </si>
  <si>
    <t>Federal</t>
  </si>
  <si>
    <t>turns</t>
  </si>
  <si>
    <t>tive</t>
  </si>
  <si>
    <t>[HoH]</t>
  </si>
  <si>
    <t>Income Level</t>
  </si>
  <si>
    <t xml:space="preserve">     Proration (income apportionment) factors applicable to part-year and nonresident individuals can exceed 100% in cases where the portion of income subject to NC income tax exceeds total federal gross income, as adjusted.</t>
  </si>
  <si>
    <t xml:space="preserve">             A.  BY SIZE OF NC TAXABLE INCOME</t>
  </si>
  <si>
    <t>as a</t>
  </si>
  <si>
    <t>% of</t>
  </si>
  <si>
    <t xml:space="preserve">All </t>
  </si>
  <si>
    <t>HoH Re-</t>
  </si>
  <si>
    <t>Factor</t>
  </si>
  <si>
    <t>a</t>
  </si>
  <si>
    <t xml:space="preserve">Net Tax </t>
  </si>
  <si>
    <t>Per Re-</t>
  </si>
  <si>
    <t>Gross</t>
  </si>
  <si>
    <t>turn [All</t>
  </si>
  <si>
    <t>Returns]</t>
  </si>
  <si>
    <t>HoH-SD</t>
  </si>
  <si>
    <t xml:space="preserve">   *Effective tax rate for NCTI basis=Net Tax as a % of Computed NC Net Taxable Income [after residency proration] for returns with positive taxable income</t>
  </si>
  <si>
    <t>++In calculating NC taxable income, a taxpayer may deduct an exemption amount for each personal exemption allowed under section 151 of the Code for the tax year as follows:</t>
  </si>
  <si>
    <r>
      <t xml:space="preserve">   +In calculating NC taxable income, a taxpayer may deduct either the allowable NC standard deduction amount based on filing status </t>
    </r>
    <r>
      <rPr>
        <b/>
        <i/>
        <sz val="9"/>
        <rFont val="Times New Roman"/>
        <family val="1"/>
      </rPr>
      <t>or</t>
    </r>
    <r>
      <rPr>
        <b/>
        <sz val="9"/>
        <rFont val="Times New Roman"/>
        <family val="1"/>
      </rPr>
      <t xml:space="preserve"> the itemized deductions amount claimed under the Code.</t>
    </r>
  </si>
  <si>
    <t xml:space="preserve">    HoH filing status with FAGI&lt;=$80,000: $2,500; HoH filing status with FAGI&gt;$80,000: $2,000.</t>
  </si>
  <si>
    <t>FAGI Level</t>
  </si>
  <si>
    <t>NCTI Level</t>
  </si>
  <si>
    <t xml:space="preserve">TABLE 6A.   TAX YEAR 2013 INDIVIDUAL INCOME TAX CALCULATION BY INCOME LEVEL BY DEDUCTION TYPE </t>
  </si>
  <si>
    <t xml:space="preserve">     Source: 2013 individual income tax extract.   Statistical summaries are compiled from personal income tax information extracted from tax year 2013 D-400 and D-400TC forms processed within the DOR dynamic integrated</t>
  </si>
  <si>
    <t xml:space="preserve">     tax system during 2014; the extract is a composite database consisting of both audited and unaudited (edited and unedited) data that is subject to and may include inconsistencies resultant of taxpayer and/or processing error.</t>
  </si>
  <si>
    <t xml:space="preserve">     Amounts shown include a total value of $29,302,717 in NC-EITC used as offset to reduce computed tax liability.  Any portion of NC-EITC that exceeds tax liability is refundable to the taxpayer.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</si>
</sst>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164" formatCode="0.0%"/>
    <numFmt numFmtId="165" formatCode="_(* #,##0_);_(* \(#,##0\);_(* &quot;-&quot;??_);_(@_)"/>
  </numFmts>
  <fonts count="6">
    <font>
      <sz val="10"/>
      <name val="Arial"/>
    </font>
    <font>
      <b/>
      <sz val="8"/>
      <name val="Times New Roman"/>
      <family val="1"/>
    </font>
    <font>
      <sz val="10"/>
      <name val="Courier"/>
      <family val="3"/>
    </font>
    <font>
      <b/>
      <sz val="9"/>
      <name val="Times New Roman"/>
      <family val="1"/>
    </font>
    <font>
      <sz val="9"/>
      <name val="Arial"/>
      <family val="2"/>
    </font>
    <font>
      <b/>
      <i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7" fontId="2" fillId="0" borderId="0"/>
  </cellStyleXfs>
  <cellXfs count="113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1" fillId="2" borderId="0" xfId="0" applyFont="1" applyFill="1" applyBorder="1"/>
    <xf numFmtId="165" fontId="1" fillId="2" borderId="0" xfId="0" applyNumberFormat="1" applyFont="1" applyFill="1" applyBorder="1" applyAlignment="1">
      <alignment horizontal="centerContinuous"/>
    </xf>
    <xf numFmtId="0" fontId="1" fillId="2" borderId="0" xfId="0" applyFont="1" applyFill="1" applyAlignment="1">
      <alignment horizontal="centerContinuous"/>
    </xf>
    <xf numFmtId="0" fontId="1" fillId="2" borderId="1" xfId="0" applyFont="1" applyFill="1" applyBorder="1" applyAlignment="1">
      <alignment horizontal="center"/>
    </xf>
    <xf numFmtId="165" fontId="1" fillId="2" borderId="2" xfId="0" applyNumberFormat="1" applyFont="1" applyFill="1" applyBorder="1" applyAlignment="1">
      <alignment horizontal="center"/>
    </xf>
    <xf numFmtId="0" fontId="1" fillId="2" borderId="3" xfId="0" applyFont="1" applyFill="1" applyBorder="1"/>
    <xf numFmtId="165" fontId="1" fillId="2" borderId="0" xfId="0" applyNumberFormat="1" applyFont="1" applyFill="1" applyAlignment="1">
      <alignment horizontal="centerContinuous"/>
    </xf>
    <xf numFmtId="0" fontId="1" fillId="2" borderId="0" xfId="0" applyFont="1" applyFill="1" applyBorder="1" applyAlignment="1">
      <alignment horizontal="center"/>
    </xf>
    <xf numFmtId="0" fontId="0" fillId="2" borderId="0" xfId="0" applyFill="1"/>
    <xf numFmtId="37" fontId="1" fillId="2" borderId="0" xfId="0" applyNumberFormat="1" applyFont="1" applyFill="1" applyBorder="1"/>
    <xf numFmtId="41" fontId="1" fillId="2" borderId="0" xfId="0" applyNumberFormat="1" applyFont="1" applyFill="1"/>
    <xf numFmtId="165" fontId="1" fillId="2" borderId="5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165" fontId="1" fillId="2" borderId="6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165" fontId="1" fillId="2" borderId="0" xfId="0" applyNumberFormat="1" applyFont="1" applyFill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/>
    </xf>
    <xf numFmtId="0" fontId="1" fillId="2" borderId="7" xfId="0" applyFont="1" applyFill="1" applyBorder="1"/>
    <xf numFmtId="37" fontId="1" fillId="2" borderId="0" xfId="1" applyFont="1" applyFill="1" applyBorder="1" applyAlignment="1">
      <alignment horizontal="centerContinuous"/>
    </xf>
    <xf numFmtId="165" fontId="1" fillId="2" borderId="0" xfId="1" applyNumberFormat="1" applyFont="1" applyFill="1" applyBorder="1" applyAlignment="1">
      <alignment horizontal="centerContinuous"/>
    </xf>
    <xf numFmtId="10" fontId="1" fillId="2" borderId="0" xfId="0" applyNumberFormat="1" applyFont="1" applyFill="1"/>
    <xf numFmtId="4" fontId="1" fillId="2" borderId="2" xfId="0" applyNumberFormat="1" applyFont="1" applyFill="1" applyBorder="1"/>
    <xf numFmtId="0" fontId="0" fillId="2" borderId="1" xfId="0" applyFill="1" applyBorder="1"/>
    <xf numFmtId="3" fontId="1" fillId="2" borderId="9" xfId="0" applyNumberFormat="1" applyFont="1" applyFill="1" applyBorder="1"/>
    <xf numFmtId="4" fontId="1" fillId="2" borderId="9" xfId="0" applyNumberFormat="1" applyFont="1" applyFill="1" applyBorder="1"/>
    <xf numFmtId="10" fontId="1" fillId="2" borderId="10" xfId="0" applyNumberFormat="1" applyFont="1" applyFill="1" applyBorder="1"/>
    <xf numFmtId="3" fontId="1" fillId="2" borderId="5" xfId="0" applyNumberFormat="1" applyFont="1" applyFill="1" applyBorder="1" applyAlignment="1">
      <alignment horizontal="right"/>
    </xf>
    <xf numFmtId="10" fontId="1" fillId="2" borderId="10" xfId="0" applyNumberFormat="1" applyFont="1" applyFill="1" applyBorder="1" applyAlignment="1">
      <alignment horizontal="right"/>
    </xf>
    <xf numFmtId="41" fontId="1" fillId="2" borderId="6" xfId="0" applyNumberFormat="1" applyFont="1" applyFill="1" applyBorder="1"/>
    <xf numFmtId="3" fontId="1" fillId="3" borderId="2" xfId="0" applyNumberFormat="1" applyFont="1" applyFill="1" applyBorder="1"/>
    <xf numFmtId="10" fontId="1" fillId="3" borderId="0" xfId="0" applyNumberFormat="1" applyFont="1" applyFill="1"/>
    <xf numFmtId="4" fontId="1" fillId="3" borderId="2" xfId="0" applyNumberFormat="1" applyFont="1" applyFill="1" applyBorder="1"/>
    <xf numFmtId="37" fontId="1" fillId="2" borderId="0" xfId="1" applyFont="1" applyFill="1" applyBorder="1" applyAlignment="1">
      <alignment horizontal="left"/>
    </xf>
    <xf numFmtId="0" fontId="0" fillId="2" borderId="6" xfId="0" applyFill="1" applyBorder="1"/>
    <xf numFmtId="165" fontId="1" fillId="2" borderId="0" xfId="0" applyNumberFormat="1" applyFont="1" applyFill="1" applyAlignment="1">
      <alignment horizontal="left"/>
    </xf>
    <xf numFmtId="0" fontId="1" fillId="4" borderId="11" xfId="0" applyFont="1" applyFill="1" applyBorder="1" applyAlignment="1">
      <alignment horizontal="center"/>
    </xf>
    <xf numFmtId="165" fontId="1" fillId="4" borderId="12" xfId="0" applyNumberFormat="1" applyFont="1" applyFill="1" applyBorder="1" applyAlignment="1">
      <alignment horizontal="center"/>
    </xf>
    <xf numFmtId="0" fontId="1" fillId="4" borderId="12" xfId="0" applyFont="1" applyFill="1" applyBorder="1" applyAlignment="1">
      <alignment horizontal="left"/>
    </xf>
    <xf numFmtId="165" fontId="1" fillId="4" borderId="11" xfId="0" applyNumberFormat="1" applyFont="1" applyFill="1" applyBorder="1" applyAlignment="1">
      <alignment horizontal="center"/>
    </xf>
    <xf numFmtId="0" fontId="0" fillId="4" borderId="11" xfId="0" applyFill="1" applyBorder="1"/>
    <xf numFmtId="0" fontId="1" fillId="4" borderId="11" xfId="0" applyFont="1" applyFill="1" applyBorder="1" applyAlignment="1">
      <alignment horizontal="left"/>
    </xf>
    <xf numFmtId="0" fontId="1" fillId="4" borderId="11" xfId="0" applyFont="1" applyFill="1" applyBorder="1" applyAlignment="1">
      <alignment horizontal="centerContinuous"/>
    </xf>
    <xf numFmtId="165" fontId="1" fillId="4" borderId="11" xfId="0" applyNumberFormat="1" applyFont="1" applyFill="1" applyBorder="1" applyAlignment="1">
      <alignment horizontal="centerContinuous"/>
    </xf>
    <xf numFmtId="37" fontId="1" fillId="4" borderId="11" xfId="0" applyNumberFormat="1" applyFont="1" applyFill="1" applyBorder="1"/>
    <xf numFmtId="3" fontId="1" fillId="2" borderId="2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left"/>
    </xf>
    <xf numFmtId="0" fontId="1" fillId="2" borderId="14" xfId="0" applyFont="1" applyFill="1" applyBorder="1" applyAlignment="1">
      <alignment horizontal="center"/>
    </xf>
    <xf numFmtId="3" fontId="0" fillId="2" borderId="0" xfId="0" applyNumberFormat="1" applyFill="1"/>
    <xf numFmtId="0" fontId="1" fillId="2" borderId="12" xfId="0" applyFont="1" applyFill="1" applyBorder="1" applyAlignment="1">
      <alignment horizontal="left"/>
    </xf>
    <xf numFmtId="0" fontId="1" fillId="2" borderId="15" xfId="0" applyFont="1" applyFill="1" applyBorder="1" applyAlignment="1">
      <alignment horizontal="center"/>
    </xf>
    <xf numFmtId="41" fontId="1" fillId="2" borderId="5" xfId="0" applyNumberFormat="1" applyFont="1" applyFill="1" applyBorder="1"/>
    <xf numFmtId="3" fontId="1" fillId="2" borderId="2" xfId="0" applyNumberFormat="1" applyFont="1" applyFill="1" applyBorder="1"/>
    <xf numFmtId="3" fontId="1" fillId="2" borderId="0" xfId="0" applyNumberFormat="1" applyFont="1" applyFill="1"/>
    <xf numFmtId="37" fontId="1" fillId="3" borderId="2" xfId="0" applyNumberFormat="1" applyFont="1" applyFill="1" applyBorder="1"/>
    <xf numFmtId="4" fontId="1" fillId="3" borderId="5" xfId="0" applyNumberFormat="1" applyFont="1" applyFill="1" applyBorder="1"/>
    <xf numFmtId="4" fontId="1" fillId="3" borderId="9" xfId="0" applyNumberFormat="1" applyFont="1" applyFill="1" applyBorder="1"/>
    <xf numFmtId="0" fontId="1" fillId="2" borderId="0" xfId="0" applyFont="1" applyFill="1" applyBorder="1" applyAlignment="1">
      <alignment horizontal="left"/>
    </xf>
    <xf numFmtId="0" fontId="1" fillId="2" borderId="16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 wrapText="1"/>
    </xf>
    <xf numFmtId="164" fontId="1" fillId="2" borderId="5" xfId="0" applyNumberFormat="1" applyFont="1" applyFill="1" applyBorder="1" applyAlignment="1">
      <alignment horizontal="right"/>
    </xf>
    <xf numFmtId="164" fontId="1" fillId="2" borderId="2" xfId="0" applyNumberFormat="1" applyFont="1" applyFill="1" applyBorder="1" applyAlignment="1">
      <alignment horizontal="right"/>
    </xf>
    <xf numFmtId="164" fontId="1" fillId="2" borderId="9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left"/>
    </xf>
    <xf numFmtId="164" fontId="1" fillId="2" borderId="0" xfId="0" applyNumberFormat="1" applyFont="1" applyFill="1" applyBorder="1" applyAlignment="1">
      <alignment horizontal="right"/>
    </xf>
    <xf numFmtId="0" fontId="1" fillId="2" borderId="3" xfId="0" applyFont="1" applyFill="1" applyBorder="1" applyAlignment="1">
      <alignment horizontal="center"/>
    </xf>
    <xf numFmtId="164" fontId="1" fillId="3" borderId="2" xfId="0" applyNumberFormat="1" applyFont="1" applyFill="1" applyBorder="1"/>
    <xf numFmtId="164" fontId="1" fillId="2" borderId="1" xfId="0" applyNumberFormat="1" applyFont="1" applyFill="1" applyBorder="1" applyAlignment="1">
      <alignment horizontal="right"/>
    </xf>
    <xf numFmtId="164" fontId="1" fillId="2" borderId="17" xfId="0" applyNumberFormat="1" applyFont="1" applyFill="1" applyBorder="1" applyAlignment="1">
      <alignment horizontal="right"/>
    </xf>
    <xf numFmtId="164" fontId="1" fillId="2" borderId="10" xfId="0" applyNumberFormat="1" applyFont="1" applyFill="1" applyBorder="1" applyAlignment="1">
      <alignment horizontal="right"/>
    </xf>
    <xf numFmtId="164" fontId="1" fillId="3" borderId="9" xfId="0" applyNumberFormat="1" applyFont="1" applyFill="1" applyBorder="1"/>
    <xf numFmtId="3" fontId="1" fillId="2" borderId="9" xfId="0" applyNumberFormat="1" applyFont="1" applyFill="1" applyBorder="1" applyAlignment="1">
      <alignment horizontal="right"/>
    </xf>
    <xf numFmtId="3" fontId="1" fillId="3" borderId="9" xfId="0" applyNumberFormat="1" applyFont="1" applyFill="1" applyBorder="1"/>
    <xf numFmtId="0" fontId="1" fillId="2" borderId="12" xfId="0" applyFont="1" applyFill="1" applyBorder="1"/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3" fontId="1" fillId="2" borderId="4" xfId="0" applyNumberFormat="1" applyFont="1" applyFill="1" applyBorder="1" applyAlignment="1">
      <alignment horizontal="right"/>
    </xf>
    <xf numFmtId="3" fontId="1" fillId="2" borderId="16" xfId="0" applyNumberFormat="1" applyFont="1" applyFill="1" applyBorder="1"/>
    <xf numFmtId="3" fontId="1" fillId="2" borderId="21" xfId="0" applyNumberFormat="1" applyFont="1" applyFill="1" applyBorder="1"/>
    <xf numFmtId="3" fontId="1" fillId="2" borderId="18" xfId="0" applyNumberFormat="1" applyFont="1" applyFill="1" applyBorder="1" applyAlignment="1">
      <alignment horizontal="right"/>
    </xf>
    <xf numFmtId="3" fontId="1" fillId="2" borderId="19" xfId="0" applyNumberFormat="1" applyFont="1" applyFill="1" applyBorder="1"/>
    <xf numFmtId="37" fontId="1" fillId="3" borderId="16" xfId="0" applyNumberFormat="1" applyFont="1" applyFill="1" applyBorder="1"/>
    <xf numFmtId="3" fontId="1" fillId="3" borderId="16" xfId="0" applyNumberFormat="1" applyFont="1" applyFill="1" applyBorder="1"/>
    <xf numFmtId="3" fontId="1" fillId="3" borderId="18" xfId="0" applyNumberFormat="1" applyFont="1" applyFill="1" applyBorder="1"/>
    <xf numFmtId="3" fontId="1" fillId="3" borderId="19" xfId="0" applyNumberFormat="1" applyFont="1" applyFill="1" applyBorder="1"/>
    <xf numFmtId="3" fontId="1" fillId="2" borderId="22" xfId="0" applyNumberFormat="1" applyFont="1" applyFill="1" applyBorder="1"/>
    <xf numFmtId="37" fontId="1" fillId="3" borderId="5" xfId="0" applyNumberFormat="1" applyFont="1" applyFill="1" applyBorder="1"/>
    <xf numFmtId="0" fontId="1" fillId="2" borderId="14" xfId="0" applyFont="1" applyFill="1" applyBorder="1" applyAlignment="1">
      <alignment horizontal="center" wrapText="1"/>
    </xf>
    <xf numFmtId="0" fontId="1" fillId="2" borderId="0" xfId="0" applyFont="1" applyFill="1" applyBorder="1" applyAlignment="1"/>
    <xf numFmtId="0" fontId="1" fillId="2" borderId="2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165" fontId="1" fillId="2" borderId="15" xfId="0" applyNumberFormat="1" applyFont="1" applyFill="1" applyBorder="1" applyAlignment="1">
      <alignment horizontal="center"/>
    </xf>
    <xf numFmtId="0" fontId="3" fillId="2" borderId="0" xfId="0" applyFont="1" applyFill="1" applyBorder="1"/>
    <xf numFmtId="3" fontId="3" fillId="2" borderId="0" xfId="0" applyNumberFormat="1" applyFont="1" applyFill="1" applyBorder="1"/>
    <xf numFmtId="4" fontId="3" fillId="3" borderId="0" xfId="0" applyNumberFormat="1" applyFont="1" applyFill="1" applyBorder="1"/>
    <xf numFmtId="10" fontId="3" fillId="2" borderId="0" xfId="0" applyNumberFormat="1" applyFont="1" applyFill="1" applyBorder="1" applyAlignment="1">
      <alignment horizontal="right"/>
    </xf>
    <xf numFmtId="3" fontId="4" fillId="2" borderId="0" xfId="0" applyNumberFormat="1" applyFont="1" applyFill="1"/>
    <xf numFmtId="37" fontId="3" fillId="2" borderId="0" xfId="0" applyNumberFormat="1" applyFont="1" applyFill="1" applyBorder="1"/>
    <xf numFmtId="0" fontId="4" fillId="2" borderId="0" xfId="0" applyFont="1" applyFill="1"/>
    <xf numFmtId="0" fontId="3" fillId="2" borderId="0" xfId="0" applyFont="1" applyFill="1"/>
    <xf numFmtId="0" fontId="3" fillId="2" borderId="0" xfId="0" quotePrefix="1" applyFont="1" applyFill="1"/>
  </cellXfs>
  <cellStyles count="2">
    <cellStyle name="Normal" xfId="0" builtinId="0"/>
    <cellStyle name="Normal_00fsdet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69"/>
  <sheetViews>
    <sheetView tabSelected="1" zoomScaleNormal="100" workbookViewId="0">
      <selection activeCell="A69" sqref="A69:U69"/>
    </sheetView>
  </sheetViews>
  <sheetFormatPr defaultRowHeight="10.5" customHeight="1"/>
  <cols>
    <col min="1" max="1" width="12.42578125" style="11" customWidth="1"/>
    <col min="2" max="2" width="6.42578125" style="11" customWidth="1"/>
    <col min="3" max="3" width="10.5703125" style="11" customWidth="1"/>
    <col min="4" max="4" width="7.5703125" style="11" customWidth="1"/>
    <col min="5" max="5" width="9.28515625" style="11" customWidth="1"/>
    <col min="6" max="6" width="10.140625" style="11" customWidth="1"/>
    <col min="7" max="7" width="6.42578125" style="11" customWidth="1"/>
    <col min="8" max="8" width="5.42578125" style="11" customWidth="1"/>
    <col min="9" max="9" width="9.7109375" style="11" customWidth="1"/>
    <col min="10" max="10" width="5.28515625" style="11" customWidth="1"/>
    <col min="11" max="11" width="6.42578125" style="11" customWidth="1"/>
    <col min="12" max="12" width="9.7109375" style="11" customWidth="1"/>
    <col min="13" max="14" width="10.7109375" style="11" customWidth="1"/>
    <col min="15" max="15" width="6.5703125" style="11" customWidth="1"/>
    <col min="16" max="16" width="6" style="11" customWidth="1"/>
    <col min="17" max="17" width="10" style="11" customWidth="1"/>
    <col min="18" max="18" width="7.85546875" style="11" customWidth="1"/>
    <col min="19" max="19" width="9.7109375" style="11" customWidth="1"/>
    <col min="20" max="20" width="7" style="11" customWidth="1"/>
    <col min="21" max="21" width="5.85546875" style="11" customWidth="1"/>
    <col min="22" max="16384" width="9.140625" style="11"/>
  </cols>
  <sheetData>
    <row r="1" spans="1:21" ht="10.5" customHeight="1">
      <c r="A1" s="39" t="s">
        <v>131</v>
      </c>
      <c r="B1" s="25"/>
      <c r="C1" s="25"/>
      <c r="D1" s="25"/>
      <c r="E1" s="25"/>
      <c r="F1" s="26"/>
      <c r="G1" s="26"/>
      <c r="H1" s="26"/>
      <c r="I1" s="25"/>
      <c r="J1" s="25"/>
      <c r="K1" s="25"/>
      <c r="L1" s="25"/>
      <c r="M1" s="26"/>
      <c r="N1" s="26"/>
      <c r="O1" s="26"/>
      <c r="P1" s="26"/>
      <c r="Q1" s="26"/>
      <c r="R1" s="26"/>
      <c r="S1" s="3"/>
      <c r="T1" s="3"/>
      <c r="U1" s="3"/>
    </row>
    <row r="2" spans="1:21" ht="10.5" customHeight="1">
      <c r="A2" s="39"/>
      <c r="B2" s="25"/>
      <c r="C2" s="25"/>
      <c r="D2" s="25"/>
      <c r="E2" s="25"/>
      <c r="F2" s="26"/>
      <c r="G2" s="26"/>
      <c r="H2" s="26"/>
      <c r="I2" s="25"/>
      <c r="J2" s="25"/>
      <c r="K2" s="25"/>
      <c r="L2" s="25"/>
      <c r="M2" s="26"/>
      <c r="N2" s="26"/>
      <c r="O2" s="26"/>
      <c r="P2" s="26"/>
      <c r="Q2" s="26"/>
      <c r="R2" s="26"/>
      <c r="S2" s="3"/>
      <c r="T2" s="3"/>
      <c r="U2" s="3"/>
    </row>
    <row r="3" spans="1:21" ht="11.25" customHeight="1" thickBot="1">
      <c r="F3" s="9"/>
      <c r="G3" s="9"/>
      <c r="H3" s="9"/>
      <c r="I3" s="1" t="s">
        <v>96</v>
      </c>
      <c r="J3" s="5"/>
      <c r="K3" s="5"/>
      <c r="L3" s="1"/>
      <c r="M3" s="41"/>
      <c r="N3" s="41"/>
      <c r="O3" s="41"/>
      <c r="P3" s="41"/>
      <c r="Q3" s="9"/>
      <c r="R3" s="4"/>
      <c r="S3" s="2"/>
      <c r="T3" s="2"/>
      <c r="U3" s="2"/>
    </row>
    <row r="4" spans="1:21" ht="10.5" customHeight="1">
      <c r="A4" s="84"/>
      <c r="B4" s="85"/>
      <c r="C4" s="53"/>
      <c r="D4" s="69"/>
      <c r="E4" s="52" t="s">
        <v>98</v>
      </c>
      <c r="F4" s="53"/>
      <c r="G4" s="57" t="s">
        <v>95</v>
      </c>
      <c r="H4" s="57"/>
      <c r="I4" s="57"/>
      <c r="J4" s="57"/>
      <c r="K4" s="52" t="s">
        <v>72</v>
      </c>
      <c r="L4" s="53"/>
      <c r="M4" s="52" t="s">
        <v>90</v>
      </c>
      <c r="N4" s="69"/>
      <c r="O4" s="53"/>
      <c r="P4" s="15" t="s">
        <v>85</v>
      </c>
      <c r="Q4" s="14"/>
      <c r="R4" s="14"/>
      <c r="S4" s="16"/>
      <c r="T4" s="15" t="s">
        <v>75</v>
      </c>
      <c r="U4" s="40"/>
    </row>
    <row r="5" spans="1:21" ht="10.5" customHeight="1">
      <c r="A5" s="2"/>
      <c r="B5" s="86" t="s">
        <v>83</v>
      </c>
      <c r="C5" s="66" t="s">
        <v>99</v>
      </c>
      <c r="D5" s="6"/>
      <c r="E5" s="74" t="s">
        <v>100</v>
      </c>
      <c r="F5" s="66"/>
      <c r="G5" s="55"/>
      <c r="H5" s="58" t="s">
        <v>113</v>
      </c>
      <c r="I5" s="67"/>
      <c r="J5" s="58"/>
      <c r="K5" s="65" t="s">
        <v>73</v>
      </c>
      <c r="L5" s="66"/>
      <c r="M5" s="54" t="s">
        <v>91</v>
      </c>
      <c r="N5" s="76"/>
      <c r="O5" s="66"/>
      <c r="P5" s="66" t="s">
        <v>88</v>
      </c>
      <c r="Q5" s="7"/>
      <c r="R5" s="7"/>
      <c r="S5" s="18" t="s">
        <v>101</v>
      </c>
      <c r="T5" s="17" t="s">
        <v>76</v>
      </c>
      <c r="U5" s="29"/>
    </row>
    <row r="6" spans="1:21" ht="10.5" customHeight="1">
      <c r="A6" s="2"/>
      <c r="B6" s="86" t="s">
        <v>84</v>
      </c>
      <c r="C6" s="66" t="s">
        <v>102</v>
      </c>
      <c r="D6" s="6" t="s">
        <v>75</v>
      </c>
      <c r="E6" s="74" t="s">
        <v>103</v>
      </c>
      <c r="F6" s="66"/>
      <c r="G6" s="74"/>
      <c r="H6" s="17" t="s">
        <v>114</v>
      </c>
      <c r="I6" s="6"/>
      <c r="J6" s="17"/>
      <c r="K6" s="58"/>
      <c r="L6" s="70"/>
      <c r="M6" s="58"/>
      <c r="N6" s="58"/>
      <c r="O6" s="103" t="s">
        <v>105</v>
      </c>
      <c r="P6" s="66" t="s">
        <v>118</v>
      </c>
      <c r="Q6" s="7"/>
      <c r="R6" s="19"/>
      <c r="S6" s="18" t="s">
        <v>6</v>
      </c>
      <c r="T6" s="17" t="s">
        <v>119</v>
      </c>
      <c r="U6" s="6"/>
    </row>
    <row r="7" spans="1:21" ht="10.5" customHeight="1">
      <c r="A7" s="2"/>
      <c r="B7" s="86" t="s">
        <v>24</v>
      </c>
      <c r="C7" s="66" t="s">
        <v>15</v>
      </c>
      <c r="D7" s="6" t="s">
        <v>76</v>
      </c>
      <c r="E7" s="6" t="s">
        <v>104</v>
      </c>
      <c r="F7" s="66"/>
      <c r="G7" s="17"/>
      <c r="H7" s="6" t="s">
        <v>115</v>
      </c>
      <c r="I7" s="68"/>
      <c r="J7" s="17" t="s">
        <v>75</v>
      </c>
      <c r="K7" s="6" t="s">
        <v>24</v>
      </c>
      <c r="L7" s="17"/>
      <c r="M7" s="7"/>
      <c r="N7" s="7"/>
      <c r="O7" s="6" t="s">
        <v>108</v>
      </c>
      <c r="P7" s="17" t="s">
        <v>89</v>
      </c>
      <c r="Q7" s="7" t="s">
        <v>9</v>
      </c>
      <c r="R7" s="7"/>
      <c r="S7" s="18" t="s">
        <v>77</v>
      </c>
      <c r="T7" s="17" t="s">
        <v>120</v>
      </c>
      <c r="U7" s="19" t="s">
        <v>105</v>
      </c>
    </row>
    <row r="8" spans="1:21" ht="10.5" customHeight="1">
      <c r="A8" s="2"/>
      <c r="B8" s="86" t="s">
        <v>25</v>
      </c>
      <c r="C8" s="66" t="s">
        <v>16</v>
      </c>
      <c r="D8" s="6" t="s">
        <v>106</v>
      </c>
      <c r="E8" s="99"/>
      <c r="F8" s="70"/>
      <c r="G8" s="6" t="s">
        <v>24</v>
      </c>
      <c r="H8" s="17" t="s">
        <v>116</v>
      </c>
      <c r="I8" s="6" t="s">
        <v>71</v>
      </c>
      <c r="J8" s="17" t="s">
        <v>76</v>
      </c>
      <c r="K8" s="6" t="s">
        <v>25</v>
      </c>
      <c r="L8" s="22"/>
      <c r="M8" s="6" t="s">
        <v>17</v>
      </c>
      <c r="N8" s="6" t="s">
        <v>18</v>
      </c>
      <c r="O8" s="7" t="s">
        <v>86</v>
      </c>
      <c r="P8" s="7" t="s">
        <v>25</v>
      </c>
      <c r="Q8" s="7" t="s">
        <v>121</v>
      </c>
      <c r="R8" s="19" t="s">
        <v>7</v>
      </c>
      <c r="S8" s="18" t="s">
        <v>78</v>
      </c>
      <c r="T8" s="17" t="s">
        <v>122</v>
      </c>
      <c r="U8" s="19" t="s">
        <v>108</v>
      </c>
    </row>
    <row r="9" spans="1:21" ht="10.5" customHeight="1">
      <c r="A9" s="100"/>
      <c r="B9" s="86" t="s">
        <v>27</v>
      </c>
      <c r="C9" s="66" t="s">
        <v>19</v>
      </c>
      <c r="D9" s="10" t="s">
        <v>102</v>
      </c>
      <c r="E9" s="6"/>
      <c r="F9" s="101"/>
      <c r="G9" s="21" t="s">
        <v>25</v>
      </c>
      <c r="H9" s="22" t="s">
        <v>107</v>
      </c>
      <c r="I9" s="68" t="s">
        <v>65</v>
      </c>
      <c r="J9" s="17" t="s">
        <v>82</v>
      </c>
      <c r="K9" s="6" t="s">
        <v>62</v>
      </c>
      <c r="L9" s="17" t="s">
        <v>26</v>
      </c>
      <c r="M9" s="20" t="s">
        <v>20</v>
      </c>
      <c r="N9" s="7" t="s">
        <v>20</v>
      </c>
      <c r="O9" s="6" t="s">
        <v>87</v>
      </c>
      <c r="P9" s="7" t="s">
        <v>106</v>
      </c>
      <c r="Q9" s="7" t="s">
        <v>28</v>
      </c>
      <c r="R9" s="7" t="s">
        <v>10</v>
      </c>
      <c r="S9" s="18" t="s">
        <v>79</v>
      </c>
      <c r="T9" s="17" t="s">
        <v>124</v>
      </c>
      <c r="U9" s="19" t="s">
        <v>6</v>
      </c>
    </row>
    <row r="10" spans="1:21" ht="10.5" customHeight="1">
      <c r="A10" s="100"/>
      <c r="B10" s="86" t="s">
        <v>81</v>
      </c>
      <c r="C10" s="66" t="s">
        <v>21</v>
      </c>
      <c r="D10" s="10" t="s">
        <v>74</v>
      </c>
      <c r="E10" s="68" t="s">
        <v>11</v>
      </c>
      <c r="F10" s="22" t="s">
        <v>2</v>
      </c>
      <c r="G10" s="10" t="s">
        <v>27</v>
      </c>
      <c r="H10" s="22" t="s">
        <v>81</v>
      </c>
      <c r="I10" s="68" t="s">
        <v>97</v>
      </c>
      <c r="J10" s="17" t="s">
        <v>74</v>
      </c>
      <c r="K10" s="68" t="s">
        <v>63</v>
      </c>
      <c r="L10" s="22" t="s">
        <v>65</v>
      </c>
      <c r="M10" s="6" t="s">
        <v>22</v>
      </c>
      <c r="N10" s="6" t="s">
        <v>22</v>
      </c>
      <c r="O10" s="6" t="s">
        <v>117</v>
      </c>
      <c r="P10" s="6" t="s">
        <v>102</v>
      </c>
      <c r="Q10" s="7" t="s">
        <v>77</v>
      </c>
      <c r="R10" s="7" t="s">
        <v>23</v>
      </c>
      <c r="S10" s="18" t="s">
        <v>80</v>
      </c>
      <c r="T10" s="17" t="s">
        <v>123</v>
      </c>
      <c r="U10" s="19" t="s">
        <v>8</v>
      </c>
    </row>
    <row r="11" spans="1:21" ht="10.5" customHeight="1" thickBot="1">
      <c r="A11" s="102" t="s">
        <v>110</v>
      </c>
      <c r="B11" s="87" t="s">
        <v>109</v>
      </c>
      <c r="C11" s="66" t="s">
        <v>3</v>
      </c>
      <c r="D11" s="10" t="s">
        <v>3</v>
      </c>
      <c r="E11" s="6" t="s">
        <v>3</v>
      </c>
      <c r="F11" s="17" t="s">
        <v>3</v>
      </c>
      <c r="G11" s="23" t="s">
        <v>81</v>
      </c>
      <c r="H11" s="18" t="s">
        <v>12</v>
      </c>
      <c r="I11" s="6" t="s">
        <v>3</v>
      </c>
      <c r="J11" s="17" t="s">
        <v>3</v>
      </c>
      <c r="K11" s="6" t="s">
        <v>64</v>
      </c>
      <c r="L11" s="17" t="s">
        <v>3</v>
      </c>
      <c r="M11" s="6" t="s">
        <v>3</v>
      </c>
      <c r="N11" s="7" t="s">
        <v>3</v>
      </c>
      <c r="O11" s="18" t="s">
        <v>12</v>
      </c>
      <c r="P11" s="18" t="s">
        <v>12</v>
      </c>
      <c r="Q11" s="7" t="s">
        <v>3</v>
      </c>
      <c r="R11" s="7" t="s">
        <v>3</v>
      </c>
      <c r="S11" s="18" t="s">
        <v>3</v>
      </c>
      <c r="T11" s="18" t="s">
        <v>3</v>
      </c>
      <c r="U11" s="18" t="s">
        <v>12</v>
      </c>
    </row>
    <row r="12" spans="1:21" ht="11.25" customHeight="1" thickBot="1">
      <c r="A12" s="42" t="s">
        <v>130</v>
      </c>
      <c r="B12" s="48"/>
      <c r="C12" s="48"/>
      <c r="D12" s="48"/>
      <c r="E12" s="42"/>
      <c r="F12" s="43"/>
      <c r="G12" s="43"/>
      <c r="H12" s="44" t="s">
        <v>112</v>
      </c>
      <c r="I12" s="44"/>
      <c r="J12" s="44"/>
      <c r="K12" s="43"/>
      <c r="L12" s="43"/>
      <c r="M12" s="45"/>
      <c r="N12" s="46"/>
      <c r="O12" s="46"/>
      <c r="P12" s="45"/>
      <c r="Q12" s="45"/>
      <c r="R12" s="43"/>
      <c r="S12" s="45"/>
      <c r="T12" s="43"/>
      <c r="U12" s="45"/>
    </row>
    <row r="13" spans="1:21" ht="10.5" customHeight="1">
      <c r="A13" s="2" t="s">
        <v>0</v>
      </c>
      <c r="B13" s="91">
        <v>162596</v>
      </c>
      <c r="C13" s="88">
        <v>1444562152</v>
      </c>
      <c r="D13" s="33">
        <f>C13/G13</f>
        <v>10376.03631636032</v>
      </c>
      <c r="E13" s="33">
        <v>19256835</v>
      </c>
      <c r="F13" s="33">
        <v>732062971.36000001</v>
      </c>
      <c r="G13" s="33">
        <v>139221</v>
      </c>
      <c r="H13" s="71">
        <f>G13/B13</f>
        <v>0.85623877586164476</v>
      </c>
      <c r="I13" s="33">
        <v>598582635</v>
      </c>
      <c r="J13" s="33">
        <f>I13/G13</f>
        <v>4299.5139741849289</v>
      </c>
      <c r="K13" s="33">
        <v>383034</v>
      </c>
      <c r="L13" s="33">
        <v>930737441</v>
      </c>
      <c r="M13" s="62">
        <v>-797564060.36000001</v>
      </c>
      <c r="N13" s="98">
        <v>-1071817280</v>
      </c>
      <c r="O13" s="78">
        <f>N13/M13</f>
        <v>1.343863563155302</v>
      </c>
      <c r="P13" s="71">
        <f>M13/C13</f>
        <v>-0.55211474234997127</v>
      </c>
      <c r="Q13" s="13">
        <v>0</v>
      </c>
      <c r="R13" s="59">
        <v>0</v>
      </c>
      <c r="S13" s="59">
        <v>0</v>
      </c>
      <c r="T13" s="35">
        <v>0</v>
      </c>
      <c r="U13" s="35">
        <v>0</v>
      </c>
    </row>
    <row r="14" spans="1:21" ht="10.5" customHeight="1">
      <c r="A14" s="2" t="s">
        <v>66</v>
      </c>
      <c r="B14" s="92">
        <v>47237</v>
      </c>
      <c r="C14" s="89">
        <v>569942795.54999995</v>
      </c>
      <c r="D14" s="51">
        <f>C14/G14</f>
        <v>13510.876056087614</v>
      </c>
      <c r="E14" s="51">
        <v>1501627</v>
      </c>
      <c r="F14" s="51">
        <v>18081783</v>
      </c>
      <c r="G14" s="51">
        <v>42184</v>
      </c>
      <c r="H14" s="72">
        <f>G14/B14</f>
        <v>0.89302876982026802</v>
      </c>
      <c r="I14" s="51">
        <v>186414532</v>
      </c>
      <c r="J14" s="51">
        <f>I14/G14</f>
        <v>4419.081452683482</v>
      </c>
      <c r="K14" s="51">
        <v>112751</v>
      </c>
      <c r="L14" s="51">
        <v>281870961</v>
      </c>
      <c r="M14" s="51">
        <v>85077146.549999997</v>
      </c>
      <c r="N14" s="51">
        <v>41536240</v>
      </c>
      <c r="O14" s="75">
        <f>N14/M14</f>
        <v>0.48821853675580285</v>
      </c>
      <c r="P14" s="72">
        <f>M14/C14</f>
        <v>0.14927313269729076</v>
      </c>
      <c r="Q14" s="61">
        <v>2493946</v>
      </c>
      <c r="R14" s="60">
        <v>2318811</v>
      </c>
      <c r="S14" s="60">
        <v>175135</v>
      </c>
      <c r="T14" s="28">
        <f>S14/G14</f>
        <v>4.1516925848663</v>
      </c>
      <c r="U14" s="27">
        <f>S14/N14</f>
        <v>4.2164384643386113E-3</v>
      </c>
    </row>
    <row r="15" spans="1:21" ht="10.5" customHeight="1">
      <c r="A15" s="2" t="s">
        <v>67</v>
      </c>
      <c r="B15" s="92">
        <v>44883</v>
      </c>
      <c r="C15" s="89">
        <v>611743142.30999994</v>
      </c>
      <c r="D15" s="51">
        <f>C15/G15</f>
        <v>15391.700649389859</v>
      </c>
      <c r="E15" s="51">
        <v>1524048</v>
      </c>
      <c r="F15" s="51">
        <v>14645032</v>
      </c>
      <c r="G15" s="51">
        <v>39745</v>
      </c>
      <c r="H15" s="72">
        <f>G15/B15</f>
        <v>0.88552458614620233</v>
      </c>
      <c r="I15" s="51">
        <v>175578154</v>
      </c>
      <c r="J15" s="51">
        <f>I15/G15</f>
        <v>4417.6161529752171</v>
      </c>
      <c r="K15" s="51">
        <v>108953</v>
      </c>
      <c r="L15" s="51">
        <v>272416420</v>
      </c>
      <c r="M15" s="51">
        <v>150627584.31</v>
      </c>
      <c r="N15" s="51">
        <v>119165931</v>
      </c>
      <c r="O15" s="75">
        <f>N15/M15</f>
        <v>0.79112953677030262</v>
      </c>
      <c r="P15" s="72">
        <f>M15/C15</f>
        <v>0.24622684570065798</v>
      </c>
      <c r="Q15" s="61">
        <v>7161768</v>
      </c>
      <c r="R15" s="60">
        <v>6456664</v>
      </c>
      <c r="S15" s="60">
        <v>705104</v>
      </c>
      <c r="T15" s="28">
        <f>S15/G15</f>
        <v>17.740696943011699</v>
      </c>
      <c r="U15" s="27">
        <f>S15/N15</f>
        <v>5.916993171479523E-3</v>
      </c>
    </row>
    <row r="16" spans="1:21" ht="10.5" customHeight="1">
      <c r="A16" s="2" t="s">
        <v>68</v>
      </c>
      <c r="B16" s="92">
        <v>44509</v>
      </c>
      <c r="C16" s="89">
        <v>675171015</v>
      </c>
      <c r="D16" s="51">
        <f>C16/G16</f>
        <v>17194.799954158814</v>
      </c>
      <c r="E16" s="51">
        <v>1082037</v>
      </c>
      <c r="F16" s="51">
        <v>12472978</v>
      </c>
      <c r="G16" s="51">
        <v>39266</v>
      </c>
      <c r="H16" s="72">
        <f>G16/B16</f>
        <v>0.88220359927205738</v>
      </c>
      <c r="I16" s="51">
        <v>173418066</v>
      </c>
      <c r="J16" s="51">
        <f>I16/G16</f>
        <v>4416.4943207864308</v>
      </c>
      <c r="K16" s="51">
        <v>108046</v>
      </c>
      <c r="L16" s="51">
        <v>270122696</v>
      </c>
      <c r="M16" s="51">
        <v>220239312</v>
      </c>
      <c r="N16" s="51">
        <v>196087288</v>
      </c>
      <c r="O16" s="75">
        <f>N16/M16</f>
        <v>0.89033736175129352</v>
      </c>
      <c r="P16" s="72">
        <f>M16/C16</f>
        <v>0.32619781819277299</v>
      </c>
      <c r="Q16" s="61">
        <v>11786275</v>
      </c>
      <c r="R16" s="60">
        <v>9443551</v>
      </c>
      <c r="S16" s="60">
        <v>2342724</v>
      </c>
      <c r="T16" s="28">
        <f>S16/G16</f>
        <v>59.662914480721234</v>
      </c>
      <c r="U16" s="27">
        <f>S16/N16</f>
        <v>1.1947352752412996E-2</v>
      </c>
    </row>
    <row r="17" spans="1:21" ht="10.5" customHeight="1">
      <c r="A17" s="2" t="s">
        <v>46</v>
      </c>
      <c r="B17" s="92">
        <v>84130</v>
      </c>
      <c r="C17" s="89">
        <v>1481280728</v>
      </c>
      <c r="D17" s="51">
        <f>C17/G17</f>
        <v>20132.661846254214</v>
      </c>
      <c r="E17" s="51">
        <v>3338885</v>
      </c>
      <c r="F17" s="51">
        <v>23090985</v>
      </c>
      <c r="G17" s="51">
        <v>73576</v>
      </c>
      <c r="H17" s="72">
        <f>G17/B17</f>
        <v>0.87455128967074769</v>
      </c>
      <c r="I17" s="51">
        <v>324817198</v>
      </c>
      <c r="J17" s="51">
        <f>I17/G17</f>
        <v>4414.7167282809614</v>
      </c>
      <c r="K17" s="51">
        <v>202447</v>
      </c>
      <c r="L17" s="51">
        <v>506068126</v>
      </c>
      <c r="M17" s="51">
        <v>630643304</v>
      </c>
      <c r="N17" s="51">
        <v>586156462</v>
      </c>
      <c r="O17" s="75">
        <f>N17/M17</f>
        <v>0.92945799675056884</v>
      </c>
      <c r="P17" s="72">
        <f>M17/C17</f>
        <v>0.42574192189179688</v>
      </c>
      <c r="Q17" s="61">
        <v>35209190</v>
      </c>
      <c r="R17" s="60">
        <v>21105420</v>
      </c>
      <c r="S17" s="60">
        <v>14103770</v>
      </c>
      <c r="T17" s="28">
        <f>S17/G17</f>
        <v>191.68981733173862</v>
      </c>
      <c r="U17" s="27">
        <f>S17/N17</f>
        <v>2.4061442489053377E-2</v>
      </c>
    </row>
    <row r="18" spans="1:21" ht="10.5" customHeight="1">
      <c r="A18" s="2" t="s">
        <v>45</v>
      </c>
      <c r="B18" s="92">
        <v>12294</v>
      </c>
      <c r="C18" s="89">
        <v>236520399</v>
      </c>
      <c r="D18" s="51">
        <f>C18/G18</f>
        <v>22243.995015517728</v>
      </c>
      <c r="E18" s="51">
        <v>474349</v>
      </c>
      <c r="F18" s="51">
        <v>3587435</v>
      </c>
      <c r="G18" s="51">
        <v>10633</v>
      </c>
      <c r="H18" s="72">
        <f>G18/B18</f>
        <v>0.86489344395640144</v>
      </c>
      <c r="I18" s="51">
        <v>46924500</v>
      </c>
      <c r="J18" s="51">
        <f>I18/G18</f>
        <v>4413.1007241606321</v>
      </c>
      <c r="K18" s="51">
        <v>29248</v>
      </c>
      <c r="L18" s="51">
        <v>73070800</v>
      </c>
      <c r="M18" s="51">
        <v>113412013</v>
      </c>
      <c r="N18" s="51">
        <v>109669205</v>
      </c>
      <c r="O18" s="75">
        <f>N18/M18</f>
        <v>0.96699813449215477</v>
      </c>
      <c r="P18" s="72">
        <f>M18/C18</f>
        <v>0.47950203652413087</v>
      </c>
      <c r="Q18" s="61">
        <v>6586289</v>
      </c>
      <c r="R18" s="60">
        <v>3134071</v>
      </c>
      <c r="S18" s="60">
        <v>3452218</v>
      </c>
      <c r="T18" s="28">
        <f>S18/G18</f>
        <v>324.67017774851877</v>
      </c>
      <c r="U18" s="27">
        <f>S18/N18</f>
        <v>3.1478462892112695E-2</v>
      </c>
    </row>
    <row r="19" spans="1:21" ht="10.5" customHeight="1">
      <c r="A19" s="2" t="s">
        <v>44</v>
      </c>
      <c r="B19" s="92">
        <v>39656</v>
      </c>
      <c r="C19" s="89">
        <v>800419451</v>
      </c>
      <c r="D19" s="51">
        <f>C19/G19</f>
        <v>23672.644357033005</v>
      </c>
      <c r="E19" s="51">
        <v>945503</v>
      </c>
      <c r="F19" s="51">
        <v>11720177</v>
      </c>
      <c r="G19" s="51">
        <v>33812</v>
      </c>
      <c r="H19" s="72">
        <f>G19/B19</f>
        <v>0.85263264071010691</v>
      </c>
      <c r="I19" s="51">
        <v>149183766</v>
      </c>
      <c r="J19" s="51">
        <f>I19/G19</f>
        <v>4412.1544422098659</v>
      </c>
      <c r="K19" s="51">
        <v>93082</v>
      </c>
      <c r="L19" s="51">
        <v>232689850</v>
      </c>
      <c r="M19" s="51">
        <v>407771161</v>
      </c>
      <c r="N19" s="51">
        <v>394644959</v>
      </c>
      <c r="O19" s="75">
        <f>N19/M19</f>
        <v>0.96780988148399238</v>
      </c>
      <c r="P19" s="72">
        <f>M19/C19</f>
        <v>0.50944684126623008</v>
      </c>
      <c r="Q19" s="61">
        <v>23696605</v>
      </c>
      <c r="R19" s="60">
        <v>9880994</v>
      </c>
      <c r="S19" s="60">
        <v>13815611</v>
      </c>
      <c r="T19" s="28">
        <f>S19/G19</f>
        <v>408.60082219330417</v>
      </c>
      <c r="U19" s="27">
        <f>S19/N19</f>
        <v>3.5007696626881274E-2</v>
      </c>
    </row>
    <row r="20" spans="1:21" ht="10.5" customHeight="1">
      <c r="A20" s="2" t="s">
        <v>43</v>
      </c>
      <c r="B20" s="92">
        <v>38679</v>
      </c>
      <c r="C20" s="89">
        <v>836009606</v>
      </c>
      <c r="D20" s="51">
        <f>C20/G20</f>
        <v>25818.703088326129</v>
      </c>
      <c r="E20" s="51">
        <v>1358323</v>
      </c>
      <c r="F20" s="51">
        <v>12428645</v>
      </c>
      <c r="G20" s="51">
        <v>32380</v>
      </c>
      <c r="H20" s="72">
        <f>G20/B20</f>
        <v>0.83714677215026245</v>
      </c>
      <c r="I20" s="51">
        <v>142865839</v>
      </c>
      <c r="J20" s="51">
        <f>I20/G20</f>
        <v>4412.1630327362573</v>
      </c>
      <c r="K20" s="51">
        <v>87930</v>
      </c>
      <c r="L20" s="51">
        <v>219859128</v>
      </c>
      <c r="M20" s="51">
        <v>462214317</v>
      </c>
      <c r="N20" s="51">
        <v>448810889</v>
      </c>
      <c r="O20" s="75">
        <f>N20/M20</f>
        <v>0.97100170309090617</v>
      </c>
      <c r="P20" s="72">
        <f>M20/C20</f>
        <v>0.55288158614770755</v>
      </c>
      <c r="Q20" s="61">
        <v>26946038</v>
      </c>
      <c r="R20" s="60">
        <v>9178367</v>
      </c>
      <c r="S20" s="60">
        <v>17767671</v>
      </c>
      <c r="T20" s="28">
        <f>S20/G20</f>
        <v>548.72362569487336</v>
      </c>
      <c r="U20" s="27">
        <f>S20/N20</f>
        <v>3.95883242485233E-2</v>
      </c>
    </row>
    <row r="21" spans="1:21" ht="10.5" customHeight="1">
      <c r="A21" s="2" t="s">
        <v>42</v>
      </c>
      <c r="B21" s="92">
        <v>32239</v>
      </c>
      <c r="C21" s="89">
        <v>729062122.95000005</v>
      </c>
      <c r="D21" s="51">
        <f>C21/G21</f>
        <v>27635.878964027143</v>
      </c>
      <c r="E21" s="51">
        <v>1001501</v>
      </c>
      <c r="F21" s="51">
        <v>9650257</v>
      </c>
      <c r="G21" s="51">
        <v>26381</v>
      </c>
      <c r="H21" s="72">
        <f>G21/B21</f>
        <v>0.81829461211576038</v>
      </c>
      <c r="I21" s="51">
        <v>116406318</v>
      </c>
      <c r="J21" s="51">
        <f>I21/G21</f>
        <v>4412.5058943936929</v>
      </c>
      <c r="K21" s="51">
        <v>70591</v>
      </c>
      <c r="L21" s="51">
        <v>176506400</v>
      </c>
      <c r="M21" s="51">
        <v>427500648.94999999</v>
      </c>
      <c r="N21" s="51">
        <v>421723099</v>
      </c>
      <c r="O21" s="75">
        <f>N21/M21</f>
        <v>0.98648528379035105</v>
      </c>
      <c r="P21" s="72">
        <f>M21/C21</f>
        <v>0.58637067472413251</v>
      </c>
      <c r="Q21" s="61">
        <v>25317756</v>
      </c>
      <c r="R21" s="60">
        <v>7170777</v>
      </c>
      <c r="S21" s="60">
        <v>18146979</v>
      </c>
      <c r="T21" s="28">
        <f>S21/G21</f>
        <v>687.8806337894697</v>
      </c>
      <c r="U21" s="27">
        <f>S21/N21</f>
        <v>4.303055498508513E-2</v>
      </c>
    </row>
    <row r="22" spans="1:21" ht="10.5" customHeight="1">
      <c r="A22" s="2" t="s">
        <v>41</v>
      </c>
      <c r="B22" s="92">
        <v>42350</v>
      </c>
      <c r="C22" s="89">
        <v>1029668571</v>
      </c>
      <c r="D22" s="51">
        <f>C22/G22</f>
        <v>30037.006155192532</v>
      </c>
      <c r="E22" s="51">
        <v>1131271</v>
      </c>
      <c r="F22" s="51">
        <v>14148243</v>
      </c>
      <c r="G22" s="51">
        <v>34280</v>
      </c>
      <c r="H22" s="72">
        <f>G22/B22</f>
        <v>0.80944510035419126</v>
      </c>
      <c r="I22" s="51">
        <v>151190492</v>
      </c>
      <c r="J22" s="51">
        <f>I22/G22</f>
        <v>4410.4577596266045</v>
      </c>
      <c r="K22" s="51">
        <v>90233</v>
      </c>
      <c r="L22" s="51">
        <v>225635350</v>
      </c>
      <c r="M22" s="51">
        <v>639825757</v>
      </c>
      <c r="N22" s="51">
        <v>632760551</v>
      </c>
      <c r="O22" s="75">
        <f>N22/M22</f>
        <v>0.98895760928236587</v>
      </c>
      <c r="P22" s="72">
        <f>M22/C22</f>
        <v>0.62139000356066998</v>
      </c>
      <c r="Q22" s="61">
        <v>38467231</v>
      </c>
      <c r="R22" s="60">
        <v>8851635</v>
      </c>
      <c r="S22" s="60">
        <v>29615596</v>
      </c>
      <c r="T22" s="28">
        <f>S22/G22</f>
        <v>863.93220536756121</v>
      </c>
      <c r="U22" s="27">
        <f>S22/N22</f>
        <v>4.6803796401650201E-2</v>
      </c>
    </row>
    <row r="23" spans="1:21" ht="10.5" customHeight="1">
      <c r="A23" s="2" t="s">
        <v>40</v>
      </c>
      <c r="B23" s="92">
        <v>15333</v>
      </c>
      <c r="C23" s="89">
        <v>385664512</v>
      </c>
      <c r="D23" s="51">
        <f>C23/G23</f>
        <v>32085.233943427622</v>
      </c>
      <c r="E23" s="51">
        <v>398937</v>
      </c>
      <c r="F23" s="51">
        <v>4868249</v>
      </c>
      <c r="G23" s="51">
        <v>12020</v>
      </c>
      <c r="H23" s="72">
        <f>G23/B23</f>
        <v>0.78393008543663989</v>
      </c>
      <c r="I23" s="51">
        <v>53019395</v>
      </c>
      <c r="J23" s="51">
        <f>I23/G23</f>
        <v>4410.9313643926789</v>
      </c>
      <c r="K23" s="51">
        <v>31398</v>
      </c>
      <c r="L23" s="51">
        <v>78475700</v>
      </c>
      <c r="M23" s="51">
        <v>249700105</v>
      </c>
      <c r="N23" s="51">
        <v>247733842</v>
      </c>
      <c r="O23" s="75">
        <f>N23/M23</f>
        <v>0.99212550190958071</v>
      </c>
      <c r="P23" s="72">
        <f>M23/C23</f>
        <v>0.64745419199991106</v>
      </c>
      <c r="Q23" s="61">
        <v>15298663</v>
      </c>
      <c r="R23" s="60">
        <v>2944765</v>
      </c>
      <c r="S23" s="60">
        <v>12353898</v>
      </c>
      <c r="T23" s="28">
        <f>S23/G23</f>
        <v>1027.7785357737105</v>
      </c>
      <c r="U23" s="27">
        <f>S23/N23</f>
        <v>4.986762365716671E-2</v>
      </c>
    </row>
    <row r="24" spans="1:21" ht="10.5" customHeight="1">
      <c r="A24" s="2" t="s">
        <v>39</v>
      </c>
      <c r="B24" s="92">
        <v>38335</v>
      </c>
      <c r="C24" s="89">
        <v>1014427374.01</v>
      </c>
      <c r="D24" s="51">
        <f>C24/G24</f>
        <v>34563.113254173768</v>
      </c>
      <c r="E24" s="51">
        <v>828072</v>
      </c>
      <c r="F24" s="51">
        <v>14121579</v>
      </c>
      <c r="G24" s="51">
        <v>29350</v>
      </c>
      <c r="H24" s="72">
        <f>G24/B24</f>
        <v>0.76561888613538542</v>
      </c>
      <c r="I24" s="51">
        <v>129447620</v>
      </c>
      <c r="J24" s="51">
        <f>I24/G24</f>
        <v>4410.4810902896079</v>
      </c>
      <c r="K24" s="51">
        <v>75729</v>
      </c>
      <c r="L24" s="51">
        <v>189137640</v>
      </c>
      <c r="M24" s="51">
        <v>682548607.00999999</v>
      </c>
      <c r="N24" s="51">
        <v>675611173</v>
      </c>
      <c r="O24" s="75">
        <f>N24/M24</f>
        <v>0.98983598539539863</v>
      </c>
      <c r="P24" s="72">
        <f>M24/C24</f>
        <v>0.67284127429636142</v>
      </c>
      <c r="Q24" s="61">
        <v>42304564</v>
      </c>
      <c r="R24" s="60">
        <v>6609274</v>
      </c>
      <c r="S24" s="60">
        <v>35695290</v>
      </c>
      <c r="T24" s="28">
        <f>S24/G24</f>
        <v>1216.1938671209541</v>
      </c>
      <c r="U24" s="27">
        <f>S24/N24</f>
        <v>5.283407294982672E-2</v>
      </c>
    </row>
    <row r="25" spans="1:21" ht="10.5" customHeight="1">
      <c r="A25" s="2" t="s">
        <v>38</v>
      </c>
      <c r="B25" s="92">
        <v>35613</v>
      </c>
      <c r="C25" s="89">
        <v>976407033.00999999</v>
      </c>
      <c r="D25" s="51">
        <f>C25/G25</f>
        <v>38804.826047611474</v>
      </c>
      <c r="E25" s="51">
        <v>923134</v>
      </c>
      <c r="F25" s="51">
        <v>15388135</v>
      </c>
      <c r="G25" s="51">
        <v>25162</v>
      </c>
      <c r="H25" s="72">
        <f>G25/B25</f>
        <v>0.70653974672170272</v>
      </c>
      <c r="I25" s="51">
        <v>111001790</v>
      </c>
      <c r="J25" s="51">
        <f>I25/G25</f>
        <v>4411.4851760591364</v>
      </c>
      <c r="K25" s="51">
        <v>63718</v>
      </c>
      <c r="L25" s="51">
        <v>159098090</v>
      </c>
      <c r="M25" s="51">
        <v>691842152.00999999</v>
      </c>
      <c r="N25" s="51">
        <v>686820208</v>
      </c>
      <c r="O25" s="75">
        <f>N25/M25</f>
        <v>0.99274119971526775</v>
      </c>
      <c r="P25" s="72">
        <f>M25/C25</f>
        <v>0.70855916500031435</v>
      </c>
      <c r="Q25" s="61">
        <v>43801224</v>
      </c>
      <c r="R25" s="60">
        <v>4926723</v>
      </c>
      <c r="S25" s="60">
        <v>38874501</v>
      </c>
      <c r="T25" s="28">
        <f>S25/G25</f>
        <v>1544.968643192115</v>
      </c>
      <c r="U25" s="27">
        <f>S25/N25</f>
        <v>5.6600694835700002E-2</v>
      </c>
    </row>
    <row r="26" spans="1:21" ht="10.5" customHeight="1">
      <c r="A26" s="2" t="s">
        <v>37</v>
      </c>
      <c r="B26" s="92">
        <v>42744</v>
      </c>
      <c r="C26" s="89">
        <v>1210873971</v>
      </c>
      <c r="D26" s="51">
        <f>C26/G26</f>
        <v>46137.320289578965</v>
      </c>
      <c r="E26" s="51">
        <v>1173945</v>
      </c>
      <c r="F26" s="51">
        <v>20764444</v>
      </c>
      <c r="G26" s="51">
        <v>26245</v>
      </c>
      <c r="H26" s="72">
        <f>G26/B26</f>
        <v>0.61400430469773537</v>
      </c>
      <c r="I26" s="51">
        <v>115863436</v>
      </c>
      <c r="J26" s="51">
        <f>I26/G26</f>
        <v>4414.6860735378168</v>
      </c>
      <c r="K26" s="51">
        <v>64165</v>
      </c>
      <c r="L26" s="51">
        <v>160016758</v>
      </c>
      <c r="M26" s="51">
        <v>915403278</v>
      </c>
      <c r="N26" s="51">
        <v>899814924</v>
      </c>
      <c r="O26" s="75">
        <f>N26/M26</f>
        <v>0.98297105289588005</v>
      </c>
      <c r="P26" s="72">
        <f>M26/C26</f>
        <v>0.75598559381371</v>
      </c>
      <c r="Q26" s="61">
        <v>58526616</v>
      </c>
      <c r="R26" s="60">
        <v>4752201</v>
      </c>
      <c r="S26" s="60">
        <v>53774415</v>
      </c>
      <c r="T26" s="28">
        <f>S26/G26</f>
        <v>2048.9394170318155</v>
      </c>
      <c r="U26" s="27">
        <f>S26/N26</f>
        <v>5.976163938352283E-2</v>
      </c>
    </row>
    <row r="27" spans="1:21" ht="10.5" customHeight="1">
      <c r="A27" s="2" t="s">
        <v>36</v>
      </c>
      <c r="B27" s="92">
        <v>23316</v>
      </c>
      <c r="C27" s="89">
        <v>657052889</v>
      </c>
      <c r="D27" s="51">
        <f>C27/G27</f>
        <v>56009.964112181398</v>
      </c>
      <c r="E27" s="51">
        <v>856513</v>
      </c>
      <c r="F27" s="51">
        <v>11042191</v>
      </c>
      <c r="G27" s="51">
        <v>11731</v>
      </c>
      <c r="H27" s="72">
        <f>G27/B27</f>
        <v>0.50313089723794824</v>
      </c>
      <c r="I27" s="51">
        <v>51797647</v>
      </c>
      <c r="J27" s="51">
        <f>I27/G27</f>
        <v>4415.4502599948855</v>
      </c>
      <c r="K27" s="51">
        <v>27901</v>
      </c>
      <c r="L27" s="51">
        <v>69568050</v>
      </c>
      <c r="M27" s="51">
        <v>525501514</v>
      </c>
      <c r="N27" s="51">
        <v>520091752</v>
      </c>
      <c r="O27" s="75">
        <f>N27/M27</f>
        <v>0.98970552537742074</v>
      </c>
      <c r="P27" s="72">
        <f>M27/C27</f>
        <v>0.7997857140538347</v>
      </c>
      <c r="Q27" s="61">
        <v>34412710</v>
      </c>
      <c r="R27" s="60">
        <v>2204075</v>
      </c>
      <c r="S27" s="60">
        <v>32208635</v>
      </c>
      <c r="T27" s="28">
        <f>S27/G27</f>
        <v>2745.6001193419147</v>
      </c>
      <c r="U27" s="27">
        <f>S27/N27</f>
        <v>6.1928755601569317E-2</v>
      </c>
    </row>
    <row r="28" spans="1:21" ht="10.5" customHeight="1">
      <c r="A28" s="2" t="s">
        <v>35</v>
      </c>
      <c r="B28" s="92">
        <v>13082</v>
      </c>
      <c r="C28" s="89">
        <v>347182579</v>
      </c>
      <c r="D28" s="51">
        <f>C28/G28</f>
        <v>66180.438238658026</v>
      </c>
      <c r="E28" s="51">
        <v>966643</v>
      </c>
      <c r="F28" s="51">
        <v>6924421</v>
      </c>
      <c r="G28" s="51">
        <v>5246</v>
      </c>
      <c r="H28" s="72">
        <f>G28/B28</f>
        <v>0.4010090200275187</v>
      </c>
      <c r="I28" s="51">
        <v>23197465</v>
      </c>
      <c r="J28" s="51">
        <f>I28/G28</f>
        <v>4421.9338543652302</v>
      </c>
      <c r="K28" s="51">
        <v>12369</v>
      </c>
      <c r="L28" s="51">
        <v>30716902</v>
      </c>
      <c r="M28" s="51">
        <v>287310434</v>
      </c>
      <c r="N28" s="51">
        <v>285418918</v>
      </c>
      <c r="O28" s="75">
        <f>N28/M28</f>
        <v>0.99341647299867986</v>
      </c>
      <c r="P28" s="72">
        <f>M28/C28</f>
        <v>0.82754853318835453</v>
      </c>
      <c r="Q28" s="61">
        <v>19087720</v>
      </c>
      <c r="R28" s="60">
        <v>969317</v>
      </c>
      <c r="S28" s="60">
        <v>18118403</v>
      </c>
      <c r="T28" s="28">
        <f>S28/G28</f>
        <v>3453.7558139534885</v>
      </c>
      <c r="U28" s="27">
        <f>S28/N28</f>
        <v>6.3480035335289162E-2</v>
      </c>
    </row>
    <row r="29" spans="1:21" ht="10.5" customHeight="1">
      <c r="A29" s="2" t="s">
        <v>34</v>
      </c>
      <c r="B29" s="92">
        <v>10163</v>
      </c>
      <c r="C29" s="89">
        <v>249245546</v>
      </c>
      <c r="D29" s="51">
        <f>C29/G29</f>
        <v>80066.028268551236</v>
      </c>
      <c r="E29" s="51">
        <v>1240705</v>
      </c>
      <c r="F29" s="51">
        <v>5987326</v>
      </c>
      <c r="G29" s="51">
        <v>3113</v>
      </c>
      <c r="H29" s="72">
        <f>G29/B29</f>
        <v>0.30630719275804391</v>
      </c>
      <c r="I29" s="51">
        <v>13758730</v>
      </c>
      <c r="J29" s="51">
        <f>I29/G29</f>
        <v>4419.7654995181501</v>
      </c>
      <c r="K29" s="51">
        <v>7253</v>
      </c>
      <c r="L29" s="51">
        <v>16876300</v>
      </c>
      <c r="M29" s="51">
        <v>213863895</v>
      </c>
      <c r="N29" s="51">
        <v>205726711</v>
      </c>
      <c r="O29" s="75">
        <f>N29/M29</f>
        <v>0.9619515767259359</v>
      </c>
      <c r="P29" s="72">
        <f>M29/C29</f>
        <v>0.85804500193556121</v>
      </c>
      <c r="Q29" s="61">
        <v>13871759</v>
      </c>
      <c r="R29" s="60">
        <v>521207.4</v>
      </c>
      <c r="S29" s="60">
        <v>13350551.6</v>
      </c>
      <c r="T29" s="28">
        <f>S29/G29</f>
        <v>4288.644908448442</v>
      </c>
      <c r="U29" s="27">
        <f>S29/N29</f>
        <v>6.4894595043615902E-2</v>
      </c>
    </row>
    <row r="30" spans="1:21" ht="10.5" customHeight="1">
      <c r="A30" s="2" t="s">
        <v>33</v>
      </c>
      <c r="B30" s="92">
        <v>2175</v>
      </c>
      <c r="C30" s="89">
        <v>49701640</v>
      </c>
      <c r="D30" s="51">
        <f>C30/G30</f>
        <v>89071.039426523304</v>
      </c>
      <c r="E30" s="51">
        <v>274494</v>
      </c>
      <c r="F30" s="51">
        <v>1069182</v>
      </c>
      <c r="G30" s="51">
        <v>558</v>
      </c>
      <c r="H30" s="72">
        <f>G30/B30</f>
        <v>0.25655172413793104</v>
      </c>
      <c r="I30" s="51">
        <v>2484462</v>
      </c>
      <c r="J30" s="51">
        <f>I30/G30</f>
        <v>4452.4408602150534</v>
      </c>
      <c r="K30" s="51">
        <v>1362</v>
      </c>
      <c r="L30" s="51">
        <v>2707400</v>
      </c>
      <c r="M30" s="51">
        <v>43715090</v>
      </c>
      <c r="N30" s="51">
        <v>43222111</v>
      </c>
      <c r="O30" s="75">
        <f>N30/M30</f>
        <v>0.98872291009809199</v>
      </c>
      <c r="P30" s="72">
        <f>M30/C30</f>
        <v>0.87955025226531758</v>
      </c>
      <c r="Q30" s="61">
        <v>2930692</v>
      </c>
      <c r="R30" s="60">
        <v>70263</v>
      </c>
      <c r="S30" s="60">
        <v>2860429</v>
      </c>
      <c r="T30" s="28">
        <f>S30/G30</f>
        <v>5126.2168458781362</v>
      </c>
      <c r="U30" s="27">
        <f>S30/N30</f>
        <v>6.6179761557689773E-2</v>
      </c>
    </row>
    <row r="31" spans="1:21" ht="10.5" customHeight="1">
      <c r="A31" s="2" t="s">
        <v>32</v>
      </c>
      <c r="B31" s="92">
        <v>5157</v>
      </c>
      <c r="C31" s="89">
        <v>112529783</v>
      </c>
      <c r="D31" s="51">
        <f>C31/G31</f>
        <v>102114.14065335754</v>
      </c>
      <c r="E31" s="51">
        <v>776879</v>
      </c>
      <c r="F31" s="51">
        <v>2798989</v>
      </c>
      <c r="G31" s="51">
        <v>1102</v>
      </c>
      <c r="H31" s="72">
        <f>G31/B31</f>
        <v>0.21369012992049641</v>
      </c>
      <c r="I31" s="51">
        <v>4886281</v>
      </c>
      <c r="J31" s="51">
        <f>I31/G31</f>
        <v>4434.0117967332126</v>
      </c>
      <c r="K31" s="51">
        <v>2573</v>
      </c>
      <c r="L31" s="51">
        <v>5153000</v>
      </c>
      <c r="M31" s="51">
        <v>100468392</v>
      </c>
      <c r="N31" s="51">
        <v>97306114</v>
      </c>
      <c r="O31" s="75">
        <f>N31/M31</f>
        <v>0.96852464803059657</v>
      </c>
      <c r="P31" s="72">
        <f>M31/C31</f>
        <v>0.89281601120656207</v>
      </c>
      <c r="Q31" s="61">
        <v>6692693</v>
      </c>
      <c r="R31" s="60">
        <v>162856</v>
      </c>
      <c r="S31" s="60">
        <v>6529837</v>
      </c>
      <c r="T31" s="28">
        <f>S31/G31</f>
        <v>5925.4419237749544</v>
      </c>
      <c r="U31" s="27">
        <f>S31/N31</f>
        <v>6.7106132714332828E-2</v>
      </c>
    </row>
    <row r="32" spans="1:21" ht="10.5" customHeight="1">
      <c r="A32" s="1" t="s">
        <v>31</v>
      </c>
      <c r="B32" s="92">
        <v>2614</v>
      </c>
      <c r="C32" s="89">
        <v>52476833</v>
      </c>
      <c r="D32" s="51">
        <f>C32/G32</f>
        <v>121755.99303944316</v>
      </c>
      <c r="E32" s="51">
        <v>1006835</v>
      </c>
      <c r="F32" s="51">
        <v>1770531</v>
      </c>
      <c r="G32" s="51">
        <v>431</v>
      </c>
      <c r="H32" s="72">
        <f>G32/B32</f>
        <v>0.1648814078041316</v>
      </c>
      <c r="I32" s="51">
        <v>1913524</v>
      </c>
      <c r="J32" s="51">
        <f>I32/G32</f>
        <v>4439.7308584686771</v>
      </c>
      <c r="K32" s="51">
        <v>979</v>
      </c>
      <c r="L32" s="51">
        <v>1973500</v>
      </c>
      <c r="M32" s="51">
        <v>47826113</v>
      </c>
      <c r="N32" s="51">
        <v>47057070</v>
      </c>
      <c r="O32" s="75">
        <f>N32/M32</f>
        <v>0.98392001875628066</v>
      </c>
      <c r="P32" s="72">
        <f>M32/C32</f>
        <v>0.91137574937115584</v>
      </c>
      <c r="Q32" s="61">
        <v>3315052</v>
      </c>
      <c r="R32" s="60">
        <v>121129</v>
      </c>
      <c r="S32" s="60">
        <v>3193923</v>
      </c>
      <c r="T32" s="28">
        <f>S32/G32</f>
        <v>7410.4941995359632</v>
      </c>
      <c r="U32" s="27">
        <f>S32/N32</f>
        <v>6.7873392882302278E-2</v>
      </c>
    </row>
    <row r="33" spans="1:21" ht="10.5" customHeight="1">
      <c r="A33" s="2" t="s">
        <v>30</v>
      </c>
      <c r="B33" s="92">
        <v>2370</v>
      </c>
      <c r="C33" s="89">
        <v>43624107</v>
      </c>
      <c r="D33" s="51">
        <f>C33/G33</f>
        <v>150948.4671280277</v>
      </c>
      <c r="E33" s="51">
        <v>1147893</v>
      </c>
      <c r="F33" s="51">
        <v>2399870</v>
      </c>
      <c r="G33" s="51">
        <v>289</v>
      </c>
      <c r="H33" s="72">
        <f>G33/B33</f>
        <v>0.1219409282700422</v>
      </c>
      <c r="I33" s="51">
        <v>1284738</v>
      </c>
      <c r="J33" s="51">
        <f>I33/G33</f>
        <v>4445.4602076124565</v>
      </c>
      <c r="K33" s="51">
        <v>654</v>
      </c>
      <c r="L33" s="51">
        <v>1322000</v>
      </c>
      <c r="M33" s="51">
        <v>39765392</v>
      </c>
      <c r="N33" s="51">
        <v>39014617</v>
      </c>
      <c r="O33" s="75">
        <f>N33/M33</f>
        <v>0.98111988937516326</v>
      </c>
      <c r="P33" s="72">
        <f>M33/C33</f>
        <v>0.91154626958896834</v>
      </c>
      <c r="Q33" s="61">
        <v>2801100</v>
      </c>
      <c r="R33" s="60">
        <v>50699</v>
      </c>
      <c r="S33" s="60">
        <v>2750401</v>
      </c>
      <c r="T33" s="28">
        <f>S33/G33</f>
        <v>9516.9584775086514</v>
      </c>
      <c r="U33" s="27">
        <f>S33/N33</f>
        <v>7.0496680769671527E-2</v>
      </c>
    </row>
    <row r="34" spans="1:21" ht="10.5" customHeight="1">
      <c r="A34" s="2" t="s">
        <v>29</v>
      </c>
      <c r="B34" s="92">
        <v>1028</v>
      </c>
      <c r="C34" s="89">
        <v>21111895</v>
      </c>
      <c r="D34" s="51">
        <f>C34/G34</f>
        <v>195480.50925925927</v>
      </c>
      <c r="E34" s="51">
        <v>646203</v>
      </c>
      <c r="F34" s="51">
        <v>1236567</v>
      </c>
      <c r="G34" s="51">
        <v>108</v>
      </c>
      <c r="H34" s="72">
        <f>G34/B34</f>
        <v>0.10505836575875487</v>
      </c>
      <c r="I34" s="51">
        <v>474050</v>
      </c>
      <c r="J34" s="51">
        <f>I34/G34</f>
        <v>4389.3518518518522</v>
      </c>
      <c r="K34" s="51">
        <v>243</v>
      </c>
      <c r="L34" s="51">
        <v>494500</v>
      </c>
      <c r="M34" s="51">
        <v>19552981</v>
      </c>
      <c r="N34" s="51">
        <v>19019634</v>
      </c>
      <c r="O34" s="75">
        <f>N34/M34</f>
        <v>0.97272298275132574</v>
      </c>
      <c r="P34" s="72">
        <f>M34/C34</f>
        <v>0.92615944707947817</v>
      </c>
      <c r="Q34" s="61">
        <v>1390865</v>
      </c>
      <c r="R34" s="60">
        <v>13503</v>
      </c>
      <c r="S34" s="60">
        <v>1377362</v>
      </c>
      <c r="T34" s="28">
        <f>S34/G34</f>
        <v>12753.351851851852</v>
      </c>
      <c r="U34" s="27">
        <f>S34/N34</f>
        <v>7.2417902468575365E-2</v>
      </c>
    </row>
    <row r="35" spans="1:21" ht="10.5" customHeight="1">
      <c r="A35" s="8" t="s">
        <v>4</v>
      </c>
      <c r="B35" s="92">
        <v>1710</v>
      </c>
      <c r="C35" s="89">
        <v>65509737</v>
      </c>
      <c r="D35" s="51">
        <f>C35/G35</f>
        <v>467926.69285714283</v>
      </c>
      <c r="E35" s="51">
        <v>1975915</v>
      </c>
      <c r="F35" s="51">
        <v>2404994</v>
      </c>
      <c r="G35" s="51">
        <v>140</v>
      </c>
      <c r="H35" s="72">
        <f>G35/B35</f>
        <v>8.1871345029239762E-2</v>
      </c>
      <c r="I35" s="51">
        <v>619750</v>
      </c>
      <c r="J35" s="51">
        <f>I35/G35</f>
        <v>4426.7857142857147</v>
      </c>
      <c r="K35" s="51">
        <v>311</v>
      </c>
      <c r="L35" s="51">
        <v>628000</v>
      </c>
      <c r="M35" s="51">
        <v>63832908</v>
      </c>
      <c r="N35" s="51">
        <v>60063649</v>
      </c>
      <c r="O35" s="75">
        <f>N35/M35</f>
        <v>0.94095116268242085</v>
      </c>
      <c r="P35" s="79">
        <f>M35/C35</f>
        <v>0.97440336235817893</v>
      </c>
      <c r="Q35" s="61">
        <v>4547129</v>
      </c>
      <c r="R35" s="60">
        <v>158553</v>
      </c>
      <c r="S35" s="60">
        <v>4388576</v>
      </c>
      <c r="T35" s="28">
        <f>S35/G35</f>
        <v>31346.971428571429</v>
      </c>
      <c r="U35" s="27">
        <f>S35/N35</f>
        <v>7.3065424313464536E-2</v>
      </c>
    </row>
    <row r="36" spans="1:21" ht="10.5" customHeight="1" thickBot="1">
      <c r="A36" s="24" t="s">
        <v>1</v>
      </c>
      <c r="B36" s="97">
        <f t="shared" ref="B36:S36" si="0">SUM(B13:B35)</f>
        <v>742213</v>
      </c>
      <c r="C36" s="90">
        <f t="shared" si="0"/>
        <v>13600187881.83</v>
      </c>
      <c r="D36" s="82">
        <f>C36/G36</f>
        <v>23170.039987921078</v>
      </c>
      <c r="E36" s="30">
        <f t="shared" si="0"/>
        <v>43830547</v>
      </c>
      <c r="F36" s="30">
        <f t="shared" si="0"/>
        <v>942664984.36000001</v>
      </c>
      <c r="G36" s="30">
        <f t="shared" si="0"/>
        <v>586973</v>
      </c>
      <c r="H36" s="73">
        <f>G36/B36</f>
        <v>0.79084171255421287</v>
      </c>
      <c r="I36" s="30">
        <f t="shared" si="0"/>
        <v>2575130388</v>
      </c>
      <c r="J36" s="30">
        <f>I36/G36</f>
        <v>4387.1360147741034</v>
      </c>
      <c r="K36" s="30">
        <f t="shared" si="0"/>
        <v>1574970</v>
      </c>
      <c r="L36" s="30">
        <f t="shared" si="0"/>
        <v>3905145012</v>
      </c>
      <c r="M36" s="30">
        <f t="shared" si="0"/>
        <v>6221078044.4700003</v>
      </c>
      <c r="N36" s="30">
        <f t="shared" si="0"/>
        <v>5705638067</v>
      </c>
      <c r="O36" s="73">
        <f>N36/M36</f>
        <v>0.91714619656183516</v>
      </c>
      <c r="P36" s="73">
        <f>M36/C36</f>
        <v>0.45742588988652344</v>
      </c>
      <c r="Q36" s="30">
        <f t="shared" si="0"/>
        <v>426645885</v>
      </c>
      <c r="R36" s="30">
        <f t="shared" si="0"/>
        <v>101044855.40000001</v>
      </c>
      <c r="S36" s="30">
        <f t="shared" si="0"/>
        <v>325601029.60000002</v>
      </c>
      <c r="T36" s="31">
        <f>S36/G36</f>
        <v>554.71210703047677</v>
      </c>
      <c r="U36" s="32">
        <f>S36/SUM(N14:N35)</f>
        <v>4.8041781602312636E-2</v>
      </c>
    </row>
    <row r="37" spans="1:21" ht="11.25" customHeight="1" thickBot="1">
      <c r="A37" s="42" t="s">
        <v>129</v>
      </c>
      <c r="B37" s="46"/>
      <c r="C37" s="46"/>
      <c r="D37" s="46"/>
      <c r="E37" s="46"/>
      <c r="F37" s="46"/>
      <c r="G37" s="46"/>
      <c r="H37" s="47" t="s">
        <v>14</v>
      </c>
      <c r="I37" s="47"/>
      <c r="J37" s="47"/>
      <c r="K37" s="47"/>
      <c r="L37" s="48"/>
      <c r="M37" s="48"/>
      <c r="N37" s="49"/>
      <c r="O37" s="46"/>
      <c r="P37" s="50"/>
      <c r="Q37" s="50"/>
      <c r="R37" s="42"/>
      <c r="S37" s="42"/>
      <c r="T37" s="42"/>
      <c r="U37" s="42"/>
    </row>
    <row r="38" spans="1:21" ht="10.5" customHeight="1">
      <c r="A38" s="2" t="s">
        <v>5</v>
      </c>
      <c r="B38" s="95">
        <v>7247</v>
      </c>
      <c r="C38" s="93">
        <v>-35545853</v>
      </c>
      <c r="D38" s="62">
        <f>C38/G38</f>
        <v>-6626.7436614466815</v>
      </c>
      <c r="E38" s="36">
        <v>16545719</v>
      </c>
      <c r="F38" s="36">
        <v>2521552</v>
      </c>
      <c r="G38" s="36">
        <v>5364</v>
      </c>
      <c r="H38" s="71">
        <f>G38/B38</f>
        <v>0.74016834552228505</v>
      </c>
      <c r="I38" s="33">
        <v>5966764</v>
      </c>
      <c r="J38" s="51">
        <f>I38/G38</f>
        <v>1112.3721103653991</v>
      </c>
      <c r="K38" s="36">
        <v>13741</v>
      </c>
      <c r="L38" s="36">
        <v>7663850</v>
      </c>
      <c r="M38" s="62">
        <v>-35152300</v>
      </c>
      <c r="N38" s="62">
        <v>-32905822</v>
      </c>
      <c r="O38" s="77">
        <f>N38/M38</f>
        <v>0.9360930010269598</v>
      </c>
      <c r="P38" s="77">
        <f>M38/C38</f>
        <v>0.98892830058122394</v>
      </c>
      <c r="Q38" s="36">
        <v>2305</v>
      </c>
      <c r="R38" s="36">
        <v>684</v>
      </c>
      <c r="S38" s="36">
        <v>1621</v>
      </c>
      <c r="T38" s="63">
        <f>S38/G38</f>
        <v>0.30219985085756895</v>
      </c>
      <c r="U38" s="37">
        <f>S38/C38</f>
        <v>-4.560306936508177E-5</v>
      </c>
    </row>
    <row r="39" spans="1:21" ht="10.5" customHeight="1">
      <c r="A39" s="12" t="s">
        <v>69</v>
      </c>
      <c r="B39" s="96">
        <v>13027</v>
      </c>
      <c r="C39" s="94">
        <v>29014041</v>
      </c>
      <c r="D39" s="36">
        <f>C39/G39</f>
        <v>2515.7410040752625</v>
      </c>
      <c r="E39" s="36">
        <v>1013541</v>
      </c>
      <c r="F39" s="36">
        <v>4134280</v>
      </c>
      <c r="G39" s="36">
        <v>11533</v>
      </c>
      <c r="H39" s="72">
        <f>G39/B39</f>
        <v>0.88531511476164892</v>
      </c>
      <c r="I39" s="51">
        <v>50949029</v>
      </c>
      <c r="J39" s="51">
        <f>I39/G39</f>
        <v>4417.6735454781929</v>
      </c>
      <c r="K39" s="36">
        <v>27909</v>
      </c>
      <c r="L39" s="36">
        <v>69579255</v>
      </c>
      <c r="M39" s="62">
        <v>-94634982</v>
      </c>
      <c r="N39" s="62">
        <v>-93512423</v>
      </c>
      <c r="O39" s="75">
        <f>N39/M39</f>
        <v>0.98813801222047049</v>
      </c>
      <c r="P39" s="77">
        <f>M39/C39</f>
        <v>-3.2616960181451455</v>
      </c>
      <c r="Q39" s="36">
        <v>5123</v>
      </c>
      <c r="R39" s="36">
        <v>562</v>
      </c>
      <c r="S39" s="36">
        <v>4561</v>
      </c>
      <c r="T39" s="38">
        <f>S39/G39</f>
        <v>0.39547385762594295</v>
      </c>
      <c r="U39" s="37">
        <f>S39/C39</f>
        <v>1.5719975028642168E-4</v>
      </c>
    </row>
    <row r="40" spans="1:21" ht="10.5" customHeight="1">
      <c r="A40" s="12" t="s">
        <v>70</v>
      </c>
      <c r="B40" s="96">
        <v>74055</v>
      </c>
      <c r="C40" s="94">
        <v>534431452.31</v>
      </c>
      <c r="D40" s="36">
        <f>C40/G40</f>
        <v>7792.0225743945648</v>
      </c>
      <c r="E40" s="36">
        <v>2626238</v>
      </c>
      <c r="F40" s="36">
        <v>122837375</v>
      </c>
      <c r="G40" s="36">
        <v>68587</v>
      </c>
      <c r="H40" s="72">
        <f>G40/B40</f>
        <v>0.92616298696914456</v>
      </c>
      <c r="I40" s="51">
        <v>302992856</v>
      </c>
      <c r="J40" s="51">
        <f>I40/G40</f>
        <v>4417.6426436496713</v>
      </c>
      <c r="K40" s="36">
        <v>166055</v>
      </c>
      <c r="L40" s="36">
        <v>415086721</v>
      </c>
      <c r="M40" s="62">
        <v>-303859261.69</v>
      </c>
      <c r="N40" s="62">
        <v>-300599618</v>
      </c>
      <c r="O40" s="75">
        <f>N40/M40</f>
        <v>0.98927252152239642</v>
      </c>
      <c r="P40" s="77">
        <f>M40/C40</f>
        <v>-0.56856545470258868</v>
      </c>
      <c r="Q40" s="36">
        <v>187884</v>
      </c>
      <c r="R40" s="36">
        <v>147803</v>
      </c>
      <c r="S40" s="36">
        <v>40081</v>
      </c>
      <c r="T40" s="38">
        <f>S40/G40</f>
        <v>0.5843818799480951</v>
      </c>
      <c r="U40" s="37">
        <f>S40/C40</f>
        <v>7.4997457254351096E-5</v>
      </c>
    </row>
    <row r="41" spans="1:21" ht="10.5" customHeight="1">
      <c r="A41" s="12" t="s">
        <v>61</v>
      </c>
      <c r="B41" s="96">
        <v>114592</v>
      </c>
      <c r="C41" s="94">
        <v>1345059077.55</v>
      </c>
      <c r="D41" s="36">
        <f>C41/G41</f>
        <v>12662.120530091219</v>
      </c>
      <c r="E41" s="36">
        <v>3256249</v>
      </c>
      <c r="F41" s="36">
        <v>274387740</v>
      </c>
      <c r="G41" s="36">
        <v>106227</v>
      </c>
      <c r="H41" s="72">
        <f>G41/B41</f>
        <v>0.92700188494833846</v>
      </c>
      <c r="I41" s="51">
        <v>469290401</v>
      </c>
      <c r="J41" s="51">
        <f>I41/G41</f>
        <v>4417.8071582554339</v>
      </c>
      <c r="K41" s="36">
        <v>284150</v>
      </c>
      <c r="L41" s="36">
        <v>710514523</v>
      </c>
      <c r="M41" s="62">
        <v>-105877337.45</v>
      </c>
      <c r="N41" s="62">
        <v>-108545371</v>
      </c>
      <c r="O41" s="75">
        <f>N41/M41</f>
        <v>1.0251992882920764</v>
      </c>
      <c r="P41" s="77">
        <f>M41/C41</f>
        <v>-7.871575250274776E-2</v>
      </c>
      <c r="Q41" s="36">
        <v>9659791</v>
      </c>
      <c r="R41" s="36">
        <v>8024366</v>
      </c>
      <c r="S41" s="36">
        <v>1635425</v>
      </c>
      <c r="T41" s="38">
        <f>S41/G41</f>
        <v>15.395567981774878</v>
      </c>
      <c r="U41" s="37">
        <f>S41/C41</f>
        <v>1.2158759621018998E-3</v>
      </c>
    </row>
    <row r="42" spans="1:21" ht="10.5" customHeight="1">
      <c r="A42" s="12" t="s">
        <v>60</v>
      </c>
      <c r="B42" s="96">
        <v>112847</v>
      </c>
      <c r="C42" s="94">
        <v>1795860838</v>
      </c>
      <c r="D42" s="36">
        <f>C42/G42</f>
        <v>17398.886210604844</v>
      </c>
      <c r="E42" s="36">
        <v>2968506</v>
      </c>
      <c r="F42" s="36">
        <v>156109544.36000001</v>
      </c>
      <c r="G42" s="36">
        <v>103217</v>
      </c>
      <c r="H42" s="72">
        <f>G42/B42</f>
        <v>0.91466321656756489</v>
      </c>
      <c r="I42" s="51">
        <v>455722627</v>
      </c>
      <c r="J42" s="51">
        <f>I42/G42</f>
        <v>4415.1896199269504</v>
      </c>
      <c r="K42" s="36">
        <v>284139</v>
      </c>
      <c r="L42" s="36">
        <v>710315722</v>
      </c>
      <c r="M42" s="36">
        <v>476681450.63999999</v>
      </c>
      <c r="N42" s="36">
        <v>253381825</v>
      </c>
      <c r="O42" s="75">
        <f>N42/M42</f>
        <v>0.53155377592269548</v>
      </c>
      <c r="P42" s="77">
        <f>M42/C42</f>
        <v>0.26543340138251847</v>
      </c>
      <c r="Q42" s="36">
        <v>33798171</v>
      </c>
      <c r="R42" s="36">
        <v>21575882</v>
      </c>
      <c r="S42" s="36">
        <v>12222289</v>
      </c>
      <c r="T42" s="38">
        <f>S42/G42</f>
        <v>118.41352684150867</v>
      </c>
      <c r="U42" s="37">
        <f>S42/C42</f>
        <v>6.8058107518016936E-3</v>
      </c>
    </row>
    <row r="43" spans="1:21" ht="10.5" customHeight="1">
      <c r="A43" s="12" t="s">
        <v>59</v>
      </c>
      <c r="B43" s="96">
        <v>94985</v>
      </c>
      <c r="C43" s="94">
        <v>1887038610</v>
      </c>
      <c r="D43" s="36">
        <f>C43/G43</f>
        <v>22423.102452588049</v>
      </c>
      <c r="E43" s="36">
        <v>2813169</v>
      </c>
      <c r="F43" s="36">
        <v>68668313</v>
      </c>
      <c r="G43" s="36">
        <v>84156</v>
      </c>
      <c r="H43" s="72">
        <f>G43/B43</f>
        <v>0.88599252513554771</v>
      </c>
      <c r="I43" s="51">
        <v>371309992</v>
      </c>
      <c r="J43" s="51">
        <f>I43/G43</f>
        <v>4412.1630305622894</v>
      </c>
      <c r="K43" s="36">
        <v>233850</v>
      </c>
      <c r="L43" s="36">
        <v>584751159</v>
      </c>
      <c r="M43" s="36">
        <v>865122315</v>
      </c>
      <c r="N43" s="36">
        <v>850158199</v>
      </c>
      <c r="O43" s="75">
        <f>N43/M43</f>
        <v>0.9827028898220016</v>
      </c>
      <c r="P43" s="77">
        <f>M43/C43</f>
        <v>0.45845501539578992</v>
      </c>
      <c r="Q43" s="36">
        <v>52594629</v>
      </c>
      <c r="R43" s="36">
        <v>23014679</v>
      </c>
      <c r="S43" s="36">
        <v>29579950</v>
      </c>
      <c r="T43" s="38">
        <f>S43/G43</f>
        <v>351.48949569846474</v>
      </c>
      <c r="U43" s="37">
        <f>S43/C43</f>
        <v>1.567532844492249E-2</v>
      </c>
    </row>
    <row r="44" spans="1:21" ht="10.5" customHeight="1">
      <c r="A44" s="12" t="s">
        <v>58</v>
      </c>
      <c r="B44" s="96">
        <v>81119</v>
      </c>
      <c r="C44" s="94">
        <v>1877832696.95</v>
      </c>
      <c r="D44" s="36">
        <f>C44/G44</f>
        <v>27397.617405164867</v>
      </c>
      <c r="E44" s="36">
        <v>1944393</v>
      </c>
      <c r="F44" s="36">
        <v>51191024</v>
      </c>
      <c r="G44" s="36">
        <v>68540</v>
      </c>
      <c r="H44" s="72">
        <f>G44/B44</f>
        <v>0.84493152035897878</v>
      </c>
      <c r="I44" s="51">
        <v>302425729</v>
      </c>
      <c r="J44" s="51">
        <f>I44/G44</f>
        <v>4412.3975634665885</v>
      </c>
      <c r="K44" s="36">
        <v>190595</v>
      </c>
      <c r="L44" s="36">
        <v>476570310</v>
      </c>
      <c r="M44" s="36">
        <v>1049590026.95</v>
      </c>
      <c r="N44" s="36">
        <v>1031706927</v>
      </c>
      <c r="O44" s="75">
        <f>N44/M44</f>
        <v>0.9829618236732236</v>
      </c>
      <c r="P44" s="77">
        <f>M44/C44</f>
        <v>0.55893692161967234</v>
      </c>
      <c r="Q44" s="36">
        <v>63153525</v>
      </c>
      <c r="R44" s="36">
        <v>18525681</v>
      </c>
      <c r="S44" s="36">
        <v>44627844</v>
      </c>
      <c r="T44" s="38">
        <f>S44/G44</f>
        <v>651.12115552961779</v>
      </c>
      <c r="U44" s="37">
        <f>S44/C44</f>
        <v>2.3765612385216808E-2</v>
      </c>
    </row>
    <row r="45" spans="1:21" ht="10.5" customHeight="1">
      <c r="A45" s="12" t="s">
        <v>57</v>
      </c>
      <c r="B45" s="96">
        <v>104493</v>
      </c>
      <c r="C45" s="94">
        <v>2710881915.0200005</v>
      </c>
      <c r="D45" s="36">
        <f>C45/G45</f>
        <v>34227.874837691452</v>
      </c>
      <c r="E45" s="36">
        <v>2243222</v>
      </c>
      <c r="F45" s="36">
        <v>77214638</v>
      </c>
      <c r="G45" s="36">
        <v>79201</v>
      </c>
      <c r="H45" s="72">
        <f>G45/B45</f>
        <v>0.75795507833060582</v>
      </c>
      <c r="I45" s="51">
        <v>349656764</v>
      </c>
      <c r="J45" s="51">
        <f>I45/G45</f>
        <v>4414.8023888587268</v>
      </c>
      <c r="K45" s="36">
        <v>219346</v>
      </c>
      <c r="L45" s="36">
        <v>548165862</v>
      </c>
      <c r="M45" s="36">
        <v>1738087873.02</v>
      </c>
      <c r="N45" s="36">
        <v>1703590801</v>
      </c>
      <c r="O45" s="75">
        <f>N45/M45</f>
        <v>0.98015228541922916</v>
      </c>
      <c r="P45" s="77">
        <f>M45/C45</f>
        <v>0.64115218866225554</v>
      </c>
      <c r="Q45" s="36">
        <v>107371380</v>
      </c>
      <c r="R45" s="36">
        <v>18608591</v>
      </c>
      <c r="S45" s="36">
        <v>88762789</v>
      </c>
      <c r="T45" s="38">
        <f>S45/G45</f>
        <v>1120.7281347457733</v>
      </c>
      <c r="U45" s="37">
        <f>S45/C45</f>
        <v>3.2743141081947542E-2</v>
      </c>
    </row>
    <row r="46" spans="1:21" ht="10.5" customHeight="1">
      <c r="A46" s="12" t="s">
        <v>56</v>
      </c>
      <c r="B46" s="96">
        <v>52683</v>
      </c>
      <c r="C46" s="94">
        <v>1395761980</v>
      </c>
      <c r="D46" s="36">
        <f>C46/G46</f>
        <v>44273.361035335911</v>
      </c>
      <c r="E46" s="36">
        <v>1118582</v>
      </c>
      <c r="F46" s="36">
        <v>53428313</v>
      </c>
      <c r="G46" s="36">
        <v>31526</v>
      </c>
      <c r="H46" s="72">
        <f>G46/B46</f>
        <v>0.59840935406108231</v>
      </c>
      <c r="I46" s="51">
        <v>139479441</v>
      </c>
      <c r="J46" s="51">
        <f>I46/G46</f>
        <v>4424.2669859798261</v>
      </c>
      <c r="K46" s="36">
        <v>83722</v>
      </c>
      <c r="L46" s="36">
        <v>209312808</v>
      </c>
      <c r="M46" s="36">
        <v>994660000</v>
      </c>
      <c r="N46" s="36">
        <v>965277823</v>
      </c>
      <c r="O46" s="75">
        <f>N46/M46</f>
        <v>0.97046007982627225</v>
      </c>
      <c r="P46" s="77">
        <f>M46/C46</f>
        <v>0.71262866753255449</v>
      </c>
      <c r="Q46" s="36">
        <v>62859498</v>
      </c>
      <c r="R46" s="36">
        <v>5995767</v>
      </c>
      <c r="S46" s="36">
        <v>56863731</v>
      </c>
      <c r="T46" s="38">
        <f>S46/G46</f>
        <v>1803.7090338133603</v>
      </c>
      <c r="U46" s="37">
        <f>S46/C46</f>
        <v>4.0740277937646646E-2</v>
      </c>
    </row>
    <row r="47" spans="1:21" ht="10.5" customHeight="1">
      <c r="A47" s="12" t="s">
        <v>55</v>
      </c>
      <c r="B47" s="96">
        <v>30644</v>
      </c>
      <c r="C47" s="94">
        <v>779682846</v>
      </c>
      <c r="D47" s="36">
        <f>C47/G47</f>
        <v>54386.359235491072</v>
      </c>
      <c r="E47" s="36">
        <v>2142800</v>
      </c>
      <c r="F47" s="36">
        <v>42959130</v>
      </c>
      <c r="G47" s="36">
        <v>14336</v>
      </c>
      <c r="H47" s="72">
        <f>G47/B47</f>
        <v>0.46782404385850412</v>
      </c>
      <c r="I47" s="51">
        <v>63640387</v>
      </c>
      <c r="J47" s="51">
        <f>I47/G47</f>
        <v>4439.2011021205353</v>
      </c>
      <c r="K47" s="36">
        <v>36330</v>
      </c>
      <c r="L47" s="36">
        <v>90828100</v>
      </c>
      <c r="M47" s="36">
        <v>584398029</v>
      </c>
      <c r="N47" s="36">
        <v>560591923</v>
      </c>
      <c r="O47" s="75">
        <f>N47/M47</f>
        <v>0.9592638838280545</v>
      </c>
      <c r="P47" s="77">
        <f>M47/C47</f>
        <v>0.74953300819446267</v>
      </c>
      <c r="Q47" s="36">
        <v>37127629</v>
      </c>
      <c r="R47" s="36">
        <v>2627035</v>
      </c>
      <c r="S47" s="36">
        <v>34500594</v>
      </c>
      <c r="T47" s="38">
        <f>S47/G47</f>
        <v>2406.5704520089284</v>
      </c>
      <c r="U47" s="37">
        <f>S47/C47</f>
        <v>4.4249522965649546E-2</v>
      </c>
    </row>
    <row r="48" spans="1:21" ht="10.5" customHeight="1">
      <c r="A48" s="12" t="s">
        <v>54</v>
      </c>
      <c r="B48" s="96">
        <v>17981</v>
      </c>
      <c r="C48" s="94">
        <v>420974199</v>
      </c>
      <c r="D48" s="36">
        <f>C48/G48</f>
        <v>64438.11403643043</v>
      </c>
      <c r="E48" s="36">
        <v>1389249</v>
      </c>
      <c r="F48" s="36">
        <v>28400432</v>
      </c>
      <c r="G48" s="36">
        <v>6533</v>
      </c>
      <c r="H48" s="72">
        <f>G48/B48</f>
        <v>0.36332795728824868</v>
      </c>
      <c r="I48" s="51">
        <v>29073698</v>
      </c>
      <c r="J48" s="51">
        <f>I48/G48</f>
        <v>4450.2828715750802</v>
      </c>
      <c r="K48" s="36">
        <v>16363</v>
      </c>
      <c r="L48" s="36">
        <v>40796602</v>
      </c>
      <c r="M48" s="36">
        <v>324092716</v>
      </c>
      <c r="N48" s="36">
        <v>307242759</v>
      </c>
      <c r="O48" s="75">
        <f>N48/M48</f>
        <v>0.94800883769322353</v>
      </c>
      <c r="P48" s="77">
        <f>M48/C48</f>
        <v>0.76986360867213144</v>
      </c>
      <c r="Q48" s="36">
        <v>20514055</v>
      </c>
      <c r="R48" s="36">
        <v>1189816</v>
      </c>
      <c r="S48" s="36">
        <v>19324239</v>
      </c>
      <c r="T48" s="38">
        <f>S48/G48</f>
        <v>2957.9425991121998</v>
      </c>
      <c r="U48" s="37">
        <f>S48/C48</f>
        <v>4.5903618430544246E-2</v>
      </c>
    </row>
    <row r="49" spans="1:21" ht="10.5" customHeight="1">
      <c r="A49" s="12" t="s">
        <v>53</v>
      </c>
      <c r="B49" s="96">
        <v>11360</v>
      </c>
      <c r="C49" s="94">
        <v>243016929</v>
      </c>
      <c r="D49" s="36">
        <f>C49/G49</f>
        <v>74385.347107438021</v>
      </c>
      <c r="E49" s="36">
        <v>1011613</v>
      </c>
      <c r="F49" s="36">
        <v>16770455</v>
      </c>
      <c r="G49" s="36">
        <v>3267</v>
      </c>
      <c r="H49" s="72">
        <f>G49/B49</f>
        <v>0.28758802816901408</v>
      </c>
      <c r="I49" s="51">
        <v>14542022</v>
      </c>
      <c r="J49" s="51">
        <f>I49/G49</f>
        <v>4451.1851851851852</v>
      </c>
      <c r="K49" s="36">
        <v>8077</v>
      </c>
      <c r="L49" s="36">
        <v>20175200</v>
      </c>
      <c r="M49" s="36">
        <v>192540865</v>
      </c>
      <c r="N49" s="36">
        <v>180376954</v>
      </c>
      <c r="O49" s="75">
        <f>N49/M49</f>
        <v>0.93682426325445245</v>
      </c>
      <c r="P49" s="77">
        <f>M49/C49</f>
        <v>0.79229404219818778</v>
      </c>
      <c r="Q49" s="36">
        <v>12116716</v>
      </c>
      <c r="R49" s="36">
        <v>589647</v>
      </c>
      <c r="S49" s="36">
        <v>11527069</v>
      </c>
      <c r="T49" s="38">
        <f>S49/G49</f>
        <v>3528.3345576981942</v>
      </c>
      <c r="U49" s="37">
        <f>S49/C49</f>
        <v>4.7433193429911216E-2</v>
      </c>
    </row>
    <row r="50" spans="1:21" ht="10.5" customHeight="1">
      <c r="A50" s="12" t="s">
        <v>52</v>
      </c>
      <c r="B50" s="96">
        <v>7135</v>
      </c>
      <c r="C50" s="94">
        <v>140169272</v>
      </c>
      <c r="D50" s="36">
        <f>C50/G50</f>
        <v>84541.177322074785</v>
      </c>
      <c r="E50" s="36">
        <v>361307</v>
      </c>
      <c r="F50" s="36">
        <v>9850192</v>
      </c>
      <c r="G50" s="36">
        <v>1658</v>
      </c>
      <c r="H50" s="72">
        <f>G50/B50</f>
        <v>0.23237561317449193</v>
      </c>
      <c r="I50" s="51">
        <v>7391011</v>
      </c>
      <c r="J50" s="51">
        <f>I50/G50</f>
        <v>4457.7870928829916</v>
      </c>
      <c r="K50" s="36">
        <v>4033</v>
      </c>
      <c r="L50" s="36">
        <v>8072400</v>
      </c>
      <c r="M50" s="36">
        <v>115216976</v>
      </c>
      <c r="N50" s="36">
        <v>104607833</v>
      </c>
      <c r="O50" s="75">
        <f>N50/M50</f>
        <v>0.90792031375654225</v>
      </c>
      <c r="P50" s="77">
        <f>M50/C50</f>
        <v>0.8219845502229618</v>
      </c>
      <c r="Q50" s="36">
        <v>7057507</v>
      </c>
      <c r="R50" s="36">
        <v>195506.4</v>
      </c>
      <c r="S50" s="36">
        <v>6862000.5999999996</v>
      </c>
      <c r="T50" s="38">
        <f>S50/G50</f>
        <v>4138.7217129071169</v>
      </c>
      <c r="U50" s="37">
        <f>S50/C50</f>
        <v>4.8955099089049985E-2</v>
      </c>
    </row>
    <row r="51" spans="1:21" ht="10.5" customHeight="1">
      <c r="A51" s="12" t="s">
        <v>51</v>
      </c>
      <c r="B51" s="96">
        <v>4543</v>
      </c>
      <c r="C51" s="94">
        <v>88047448</v>
      </c>
      <c r="D51" s="36">
        <f>C51/G51</f>
        <v>94572.983888292161</v>
      </c>
      <c r="E51" s="36">
        <v>186311</v>
      </c>
      <c r="F51" s="36">
        <v>7673258</v>
      </c>
      <c r="G51" s="36">
        <v>931</v>
      </c>
      <c r="H51" s="72">
        <f>G51/B51</f>
        <v>0.2049306625577812</v>
      </c>
      <c r="I51" s="51">
        <v>4211282</v>
      </c>
      <c r="J51" s="51">
        <f>I51/G51</f>
        <v>4523.3963480128896</v>
      </c>
      <c r="K51" s="36">
        <v>2254</v>
      </c>
      <c r="L51" s="36">
        <v>4491500</v>
      </c>
      <c r="M51" s="36">
        <v>71857719</v>
      </c>
      <c r="N51" s="36">
        <v>65177574</v>
      </c>
      <c r="O51" s="75">
        <f>N51/M51</f>
        <v>0.90703650083855292</v>
      </c>
      <c r="P51" s="77">
        <f>M51/C51</f>
        <v>0.81612494890255083</v>
      </c>
      <c r="Q51" s="36">
        <v>4441528</v>
      </c>
      <c r="R51" s="36">
        <v>96791</v>
      </c>
      <c r="S51" s="36">
        <v>4344737</v>
      </c>
      <c r="T51" s="38">
        <f>S51/G51</f>
        <v>4666.7422126745432</v>
      </c>
      <c r="U51" s="37">
        <f>S51/C51</f>
        <v>4.9345405218331827E-2</v>
      </c>
    </row>
    <row r="52" spans="1:21" ht="10.5" customHeight="1">
      <c r="A52" s="12" t="s">
        <v>50</v>
      </c>
      <c r="B52" s="96">
        <v>9206</v>
      </c>
      <c r="C52" s="94">
        <v>158589419</v>
      </c>
      <c r="D52" s="36">
        <f>C52/G52</f>
        <v>117213.16999260902</v>
      </c>
      <c r="E52" s="36">
        <v>835916</v>
      </c>
      <c r="F52" s="36">
        <v>15763263</v>
      </c>
      <c r="G52" s="36">
        <v>1353</v>
      </c>
      <c r="H52" s="72">
        <f>G52/B52</f>
        <v>0.14696936780360634</v>
      </c>
      <c r="I52" s="51">
        <v>6063047</v>
      </c>
      <c r="J52" s="51">
        <f>I52/G52</f>
        <v>4481.1877309682186</v>
      </c>
      <c r="K52" s="36">
        <v>3171</v>
      </c>
      <c r="L52" s="36">
        <v>6337000</v>
      </c>
      <c r="M52" s="36">
        <v>131262025</v>
      </c>
      <c r="N52" s="36">
        <v>117385204</v>
      </c>
      <c r="O52" s="75">
        <f>N52/M52</f>
        <v>0.89428152582591958</v>
      </c>
      <c r="P52" s="77">
        <f>M52/C52</f>
        <v>0.82768463260465064</v>
      </c>
      <c r="Q52" s="36">
        <v>8210454</v>
      </c>
      <c r="R52" s="36">
        <v>249219</v>
      </c>
      <c r="S52" s="36">
        <v>7961235</v>
      </c>
      <c r="T52" s="38">
        <f>S52/G52</f>
        <v>5884.1352549889134</v>
      </c>
      <c r="U52" s="37">
        <f>S52/C52</f>
        <v>5.02002911051714E-2</v>
      </c>
    </row>
    <row r="53" spans="1:21" ht="10.5" customHeight="1">
      <c r="A53" s="12" t="s">
        <v>49</v>
      </c>
      <c r="B53" s="96">
        <v>2645</v>
      </c>
      <c r="C53" s="94">
        <v>46045233</v>
      </c>
      <c r="D53" s="36">
        <f>C53/G53</f>
        <v>171810.5708955224</v>
      </c>
      <c r="E53" s="36">
        <v>588008</v>
      </c>
      <c r="F53" s="36">
        <v>4009393</v>
      </c>
      <c r="G53" s="36">
        <v>268</v>
      </c>
      <c r="H53" s="72">
        <f>G53/B53</f>
        <v>0.10132325141776938</v>
      </c>
      <c r="I53" s="51">
        <v>1194188</v>
      </c>
      <c r="J53" s="51">
        <f>I53/G53</f>
        <v>4455.9253731343288</v>
      </c>
      <c r="K53" s="36">
        <v>600</v>
      </c>
      <c r="L53" s="36">
        <v>1212000</v>
      </c>
      <c r="M53" s="36">
        <v>40217660</v>
      </c>
      <c r="N53" s="36">
        <v>32928678</v>
      </c>
      <c r="O53" s="75">
        <f>N53/M53</f>
        <v>0.81876165843562254</v>
      </c>
      <c r="P53" s="77">
        <f>M53/C53</f>
        <v>0.87343808207029816</v>
      </c>
      <c r="Q53" s="36">
        <v>2375640</v>
      </c>
      <c r="R53" s="36">
        <v>35811</v>
      </c>
      <c r="S53" s="36">
        <v>2339829</v>
      </c>
      <c r="T53" s="38">
        <f>S53/G53</f>
        <v>8730.7052238805973</v>
      </c>
      <c r="U53" s="37">
        <f>S53/C53</f>
        <v>5.0815879246392345E-2</v>
      </c>
    </row>
    <row r="54" spans="1:21" ht="10.5" customHeight="1">
      <c r="A54" s="12" t="s">
        <v>48</v>
      </c>
      <c r="B54" s="96">
        <v>2661</v>
      </c>
      <c r="C54" s="94">
        <v>57564128</v>
      </c>
      <c r="D54" s="36">
        <f>C54/G54</f>
        <v>282177.09803921566</v>
      </c>
      <c r="E54" s="36">
        <v>658873</v>
      </c>
      <c r="F54" s="36">
        <v>4262075</v>
      </c>
      <c r="G54" s="36">
        <v>204</v>
      </c>
      <c r="H54" s="72">
        <f>G54/B54</f>
        <v>7.6662908680947009E-2</v>
      </c>
      <c r="I54" s="51">
        <v>903600</v>
      </c>
      <c r="J54" s="51">
        <f>I54/G54</f>
        <v>4429.411764705882</v>
      </c>
      <c r="K54" s="36">
        <v>470</v>
      </c>
      <c r="L54" s="36">
        <v>946000</v>
      </c>
      <c r="M54" s="36">
        <v>52111326</v>
      </c>
      <c r="N54" s="36">
        <v>37931494</v>
      </c>
      <c r="O54" s="75">
        <f>N54/M54</f>
        <v>0.72789347175698427</v>
      </c>
      <c r="P54" s="77">
        <f>M54/C54</f>
        <v>0.90527430555362531</v>
      </c>
      <c r="Q54" s="36">
        <v>2811525</v>
      </c>
      <c r="R54" s="36">
        <v>84704</v>
      </c>
      <c r="S54" s="36">
        <v>2726821</v>
      </c>
      <c r="T54" s="38">
        <f>S54/G54</f>
        <v>13366.769607843138</v>
      </c>
      <c r="U54" s="37">
        <f>S54/C54</f>
        <v>4.7370143433771814E-2</v>
      </c>
    </row>
    <row r="55" spans="1:21" ht="10.5" customHeight="1">
      <c r="A55" s="12" t="s">
        <v>47</v>
      </c>
      <c r="B55" s="96">
        <v>551</v>
      </c>
      <c r="C55" s="94">
        <v>21019085</v>
      </c>
      <c r="D55" s="36">
        <f>C55/G55</f>
        <v>678035</v>
      </c>
      <c r="E55" s="36">
        <v>748388</v>
      </c>
      <c r="F55" s="36">
        <v>996949</v>
      </c>
      <c r="G55" s="36">
        <v>31</v>
      </c>
      <c r="H55" s="72">
        <f>G55/B55</f>
        <v>5.6261343012704176E-2</v>
      </c>
      <c r="I55" s="51">
        <v>137150</v>
      </c>
      <c r="J55" s="51">
        <f>I55/G55</f>
        <v>4424.1935483870966</v>
      </c>
      <c r="K55" s="36">
        <v>70</v>
      </c>
      <c r="L55" s="36">
        <v>140000</v>
      </c>
      <c r="M55" s="36">
        <v>20493374</v>
      </c>
      <c r="N55" s="36">
        <v>9967276</v>
      </c>
      <c r="O55" s="75">
        <f>N55/M55</f>
        <v>0.48636578827868948</v>
      </c>
      <c r="P55" s="77">
        <f>M55/C55</f>
        <v>0.97498887320737315</v>
      </c>
      <c r="Q55" s="36">
        <v>756967</v>
      </c>
      <c r="R55" s="36">
        <v>19046</v>
      </c>
      <c r="S55" s="36">
        <v>737921</v>
      </c>
      <c r="T55" s="38">
        <f>S55/G55</f>
        <v>23803.903225806451</v>
      </c>
      <c r="U55" s="37">
        <f>S55/C55</f>
        <v>3.5107189489932598E-2</v>
      </c>
    </row>
    <row r="56" spans="1:21" ht="10.5" customHeight="1">
      <c r="A56" s="8" t="s">
        <v>13</v>
      </c>
      <c r="B56" s="96">
        <v>439</v>
      </c>
      <c r="C56" s="94">
        <v>104744565</v>
      </c>
      <c r="D56" s="36">
        <f>C56/G56</f>
        <v>2554745.487804878</v>
      </c>
      <c r="E56" s="36">
        <v>1378463</v>
      </c>
      <c r="F56" s="36">
        <v>1487058</v>
      </c>
      <c r="G56" s="36">
        <v>41</v>
      </c>
      <c r="H56" s="72">
        <f>G56/B56</f>
        <v>9.3394077448747156E-2</v>
      </c>
      <c r="I56" s="51">
        <v>180400</v>
      </c>
      <c r="J56" s="51">
        <f>I56/G56</f>
        <v>4400</v>
      </c>
      <c r="K56" s="36">
        <v>95</v>
      </c>
      <c r="L56" s="36">
        <v>186000</v>
      </c>
      <c r="M56" s="36">
        <v>104269570</v>
      </c>
      <c r="N56" s="36">
        <v>20876031</v>
      </c>
      <c r="O56" s="75">
        <f>N56/M56</f>
        <v>0.20021211365885561</v>
      </c>
      <c r="P56" s="77">
        <f>M56/C56</f>
        <v>0.99546520623766965</v>
      </c>
      <c r="Q56" s="36">
        <v>1601558</v>
      </c>
      <c r="R56" s="36">
        <v>63265</v>
      </c>
      <c r="S56" s="36">
        <v>1538293</v>
      </c>
      <c r="T56" s="38">
        <f>S56/G56</f>
        <v>37519.341463414632</v>
      </c>
      <c r="U56" s="37">
        <f>S56/C56</f>
        <v>1.468613669835757E-2</v>
      </c>
    </row>
    <row r="57" spans="1:21" ht="10.5" customHeight="1" thickBot="1">
      <c r="A57" s="24" t="s">
        <v>1</v>
      </c>
      <c r="B57" s="97">
        <f>SUM(B38:B56)</f>
        <v>742213</v>
      </c>
      <c r="C57" s="90">
        <f>SUM(C38:C56)</f>
        <v>13600187881.83</v>
      </c>
      <c r="D57" s="83">
        <f t="shared" ref="D38:D57" si="1">C57/G57</f>
        <v>23170.039987921078</v>
      </c>
      <c r="E57" s="30">
        <f>SUM(E38:E56)</f>
        <v>43830547</v>
      </c>
      <c r="F57" s="30">
        <f t="shared" ref="F57:S57" si="2">SUM(F38:F56)</f>
        <v>942664984.36000001</v>
      </c>
      <c r="G57" s="30">
        <f t="shared" si="2"/>
        <v>586973</v>
      </c>
      <c r="H57" s="73">
        <f>G57/B57</f>
        <v>0.79084171255421287</v>
      </c>
      <c r="I57" s="30">
        <f>SUM(I38:I56)</f>
        <v>2575130388</v>
      </c>
      <c r="J57" s="82">
        <f t="shared" ref="J57" si="3">I57/G57</f>
        <v>4387.1360147741034</v>
      </c>
      <c r="K57" s="30">
        <f t="shared" si="2"/>
        <v>1574970</v>
      </c>
      <c r="L57" s="30">
        <f>SUM(L38:L56)</f>
        <v>3905145012</v>
      </c>
      <c r="M57" s="30">
        <f t="shared" si="2"/>
        <v>6221078044.4700003</v>
      </c>
      <c r="N57" s="30">
        <f t="shared" si="2"/>
        <v>5705638067</v>
      </c>
      <c r="O57" s="80">
        <f>N57/M57</f>
        <v>0.91714619656183516</v>
      </c>
      <c r="P57" s="81">
        <f t="shared" ref="P57" si="4">M57/C57</f>
        <v>0.45742588988652344</v>
      </c>
      <c r="Q57" s="30">
        <f t="shared" si="2"/>
        <v>426645885</v>
      </c>
      <c r="R57" s="30">
        <f t="shared" si="2"/>
        <v>101044855.40000001</v>
      </c>
      <c r="S57" s="30">
        <f t="shared" si="2"/>
        <v>325601029.60000002</v>
      </c>
      <c r="T57" s="64">
        <f t="shared" ref="T57" si="5">S57/G57</f>
        <v>554.71210703047677</v>
      </c>
      <c r="U57" s="34">
        <f t="shared" ref="U57" si="6">S57/C57</f>
        <v>2.394092143646093E-2</v>
      </c>
    </row>
    <row r="58" spans="1:21" ht="10.5" customHeight="1">
      <c r="A58" s="104" t="s">
        <v>132</v>
      </c>
      <c r="B58" s="105"/>
      <c r="C58" s="105"/>
      <c r="D58" s="105"/>
      <c r="E58" s="105"/>
      <c r="F58" s="105"/>
      <c r="G58" s="105"/>
      <c r="H58" s="105"/>
      <c r="I58" s="105"/>
      <c r="J58" s="105"/>
      <c r="K58" s="105"/>
      <c r="L58" s="105"/>
      <c r="M58" s="105"/>
      <c r="N58" s="105"/>
      <c r="O58" s="105"/>
      <c r="P58" s="105"/>
      <c r="Q58" s="105"/>
      <c r="R58" s="106"/>
      <c r="S58" s="107"/>
      <c r="T58" s="108"/>
      <c r="U58" s="107"/>
    </row>
    <row r="59" spans="1:21" ht="10.5" customHeight="1">
      <c r="A59" s="104" t="s">
        <v>133</v>
      </c>
      <c r="B59" s="105"/>
      <c r="C59" s="105"/>
      <c r="D59" s="105"/>
      <c r="E59" s="105"/>
      <c r="F59" s="105"/>
      <c r="G59" s="105"/>
      <c r="H59" s="105"/>
      <c r="I59" s="105"/>
      <c r="J59" s="105"/>
      <c r="K59" s="105"/>
      <c r="L59" s="105"/>
      <c r="M59" s="105"/>
      <c r="N59" s="105"/>
      <c r="O59" s="105"/>
      <c r="P59" s="105"/>
      <c r="Q59" s="105"/>
      <c r="R59" s="106"/>
      <c r="S59" s="107"/>
      <c r="T59" s="108"/>
      <c r="U59" s="107"/>
    </row>
    <row r="60" spans="1:21" ht="10.5" customHeight="1">
      <c r="A60" s="104" t="s">
        <v>111</v>
      </c>
      <c r="B60" s="105"/>
      <c r="C60" s="105"/>
      <c r="D60" s="105"/>
      <c r="E60" s="105"/>
      <c r="F60" s="105"/>
      <c r="G60" s="105"/>
      <c r="H60" s="105"/>
      <c r="I60" s="105"/>
      <c r="J60" s="105"/>
      <c r="K60" s="105"/>
      <c r="L60" s="105"/>
      <c r="M60" s="105"/>
      <c r="N60" s="105"/>
      <c r="O60" s="105"/>
      <c r="P60" s="105"/>
      <c r="Q60" s="105"/>
      <c r="R60" s="105"/>
      <c r="S60" s="105"/>
      <c r="T60" s="105"/>
      <c r="U60" s="106"/>
    </row>
    <row r="61" spans="1:21" ht="10.5" customHeight="1">
      <c r="A61" s="104" t="s">
        <v>125</v>
      </c>
      <c r="B61" s="109"/>
      <c r="C61" s="109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09"/>
      <c r="O61" s="109"/>
      <c r="P61" s="109"/>
      <c r="Q61" s="110"/>
      <c r="R61" s="110"/>
      <c r="S61" s="110"/>
      <c r="T61" s="110"/>
      <c r="U61" s="110"/>
    </row>
    <row r="62" spans="1:21" ht="10.5" customHeight="1">
      <c r="A62" s="111" t="s">
        <v>92</v>
      </c>
      <c r="B62" s="111"/>
      <c r="C62" s="111"/>
      <c r="D62" s="111"/>
      <c r="E62" s="111"/>
      <c r="F62" s="111"/>
      <c r="G62" s="111"/>
      <c r="H62" s="111"/>
      <c r="I62" s="111"/>
      <c r="J62" s="111"/>
      <c r="K62" s="111"/>
      <c r="L62" s="111"/>
      <c r="M62" s="110"/>
      <c r="N62" s="110"/>
      <c r="O62" s="110"/>
      <c r="P62" s="110"/>
      <c r="Q62" s="110"/>
      <c r="R62" s="110"/>
      <c r="S62" s="110"/>
      <c r="T62" s="110"/>
      <c r="U62" s="110"/>
    </row>
    <row r="63" spans="1:21" ht="10.5" customHeight="1">
      <c r="A63" s="111" t="s">
        <v>93</v>
      </c>
      <c r="B63" s="111"/>
      <c r="C63" s="111"/>
      <c r="D63" s="111"/>
      <c r="E63" s="111"/>
      <c r="F63" s="111"/>
      <c r="G63" s="111"/>
      <c r="H63" s="111"/>
      <c r="I63" s="111"/>
      <c r="J63" s="111"/>
      <c r="K63" s="111"/>
      <c r="L63" s="111"/>
      <c r="M63" s="110"/>
      <c r="N63" s="110"/>
      <c r="O63" s="110"/>
      <c r="P63" s="110"/>
      <c r="Q63" s="110"/>
      <c r="R63" s="110"/>
      <c r="S63" s="110"/>
      <c r="T63" s="110"/>
      <c r="U63" s="110"/>
    </row>
    <row r="64" spans="1:21" ht="10.5" customHeight="1">
      <c r="A64" s="111" t="s">
        <v>134</v>
      </c>
      <c r="B64" s="111"/>
      <c r="C64" s="111"/>
      <c r="D64" s="111"/>
      <c r="E64" s="111"/>
      <c r="F64" s="111"/>
      <c r="G64" s="111"/>
      <c r="H64" s="111"/>
      <c r="I64" s="111"/>
      <c r="J64" s="111"/>
      <c r="K64" s="111"/>
      <c r="L64" s="111"/>
      <c r="M64" s="110"/>
      <c r="N64" s="110"/>
      <c r="O64" s="110"/>
      <c r="P64" s="110"/>
      <c r="Q64" s="110"/>
      <c r="R64" s="110"/>
      <c r="S64" s="110"/>
      <c r="T64" s="110"/>
      <c r="U64" s="110"/>
    </row>
    <row r="65" spans="1:21" ht="10.5" customHeight="1">
      <c r="A65" s="112" t="s">
        <v>127</v>
      </c>
      <c r="B65" s="111"/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M65" s="110"/>
      <c r="N65" s="110"/>
      <c r="O65" s="110"/>
      <c r="P65" s="110"/>
      <c r="Q65" s="110"/>
      <c r="R65" s="110"/>
      <c r="S65" s="110"/>
      <c r="T65" s="110"/>
      <c r="U65" s="110"/>
    </row>
    <row r="66" spans="1:21" ht="10.5" customHeight="1">
      <c r="A66" s="112" t="s">
        <v>94</v>
      </c>
      <c r="B66" s="111"/>
      <c r="C66" s="111"/>
      <c r="D66" s="111"/>
      <c r="E66" s="111"/>
      <c r="F66" s="111"/>
      <c r="G66" s="111"/>
      <c r="H66" s="111"/>
      <c r="I66" s="111"/>
      <c r="J66" s="111"/>
      <c r="K66" s="111"/>
      <c r="L66" s="111"/>
      <c r="M66" s="110"/>
      <c r="N66" s="110"/>
      <c r="O66" s="110"/>
      <c r="P66" s="110"/>
      <c r="Q66" s="110"/>
      <c r="R66" s="110"/>
      <c r="S66" s="110"/>
      <c r="T66" s="110"/>
      <c r="U66" s="110"/>
    </row>
    <row r="67" spans="1:21" ht="10.5" customHeight="1">
      <c r="A67" s="112" t="s">
        <v>126</v>
      </c>
      <c r="B67" s="111"/>
      <c r="C67" s="111"/>
      <c r="D67" s="111"/>
      <c r="E67" s="111"/>
      <c r="F67" s="111"/>
      <c r="G67" s="111"/>
      <c r="H67" s="111"/>
      <c r="I67" s="111"/>
      <c r="J67" s="111"/>
      <c r="K67" s="111"/>
      <c r="L67" s="111"/>
      <c r="M67" s="110"/>
      <c r="N67" s="110"/>
      <c r="O67" s="110"/>
      <c r="P67" s="110"/>
      <c r="Q67" s="110"/>
      <c r="R67" s="110"/>
      <c r="S67" s="110"/>
      <c r="T67" s="110"/>
      <c r="U67" s="110"/>
    </row>
    <row r="68" spans="1:21" ht="10.5" customHeight="1">
      <c r="A68" s="111" t="s">
        <v>128</v>
      </c>
      <c r="B68" s="111"/>
      <c r="C68" s="111"/>
      <c r="D68" s="111"/>
      <c r="E68" s="111"/>
      <c r="F68" s="111"/>
      <c r="G68" s="111"/>
      <c r="H68" s="111"/>
      <c r="I68" s="111"/>
      <c r="J68" s="111"/>
      <c r="K68" s="111"/>
      <c r="L68" s="111"/>
      <c r="M68" s="110"/>
      <c r="N68" s="110"/>
      <c r="O68" s="110"/>
      <c r="P68" s="110"/>
      <c r="Q68" s="110"/>
      <c r="R68" s="110"/>
      <c r="S68" s="110"/>
      <c r="T68" s="110"/>
      <c r="U68" s="110"/>
    </row>
    <row r="69" spans="1:21" ht="10.5" customHeight="1"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</row>
  </sheetData>
  <printOptions horizontalCentered="1"/>
  <pageMargins left="0" right="0" top="0.4" bottom="0" header="0" footer="0"/>
  <pageSetup scale="78" orientation="landscape" r:id="rId1"/>
  <headerFooter alignWithMargins="0"/>
  <ignoredErrors>
    <ignoredError sqref="J57 D57 D36 H36 J36 H57" formula="1"/>
    <ignoredError sqref="U3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2013 Calculation HoH Std Ded</vt:lpstr>
      <vt:lpstr>' 2013 Calculation HoH Std Ded'!Print_Area</vt:lpstr>
    </vt:vector>
  </TitlesOfParts>
  <Company>NC Department of Revenue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rvafc00</dc:creator>
  <cp:lastModifiedBy>afbryan</cp:lastModifiedBy>
  <cp:lastPrinted>2015-11-12T16:08:02Z</cp:lastPrinted>
  <dcterms:created xsi:type="dcterms:W3CDTF">2005-06-27T11:45:55Z</dcterms:created>
  <dcterms:modified xsi:type="dcterms:W3CDTF">2015-11-23T13:16:48Z</dcterms:modified>
</cp:coreProperties>
</file>