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Individual Income\Detail\Tax Year 2014\2015 Appendix Statistical Abstract\"/>
    </mc:Choice>
  </mc:AlternateContent>
  <bookViews>
    <workbookView xWindow="120" yWindow="120" windowWidth="11940" windowHeight="6240" tabRatio="895"/>
  </bookViews>
  <sheets>
    <sheet name=" 2014 Calculation MFS Std Ded" sheetId="2" r:id="rId1"/>
  </sheets>
  <definedNames>
    <definedName name="_xlnm.Print_Area" localSheetId="0">' 2014 Calculation MFS Std Ded'!$A$1:$W$73</definedName>
  </definedNames>
  <calcPr calcId="152511" calcOnSave="0"/>
</workbook>
</file>

<file path=xl/calcChain.xml><?xml version="1.0" encoding="utf-8"?>
<calcChain xmlns="http://schemas.openxmlformats.org/spreadsheetml/2006/main">
  <c r="W34" i="2" l="1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19" i="2"/>
  <c r="Q18" i="2"/>
  <c r="Q17" i="2"/>
  <c r="Q16" i="2"/>
  <c r="Q15" i="2"/>
  <c r="Q14" i="2"/>
  <c r="Q13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W56" i="2" l="1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H38" i="2"/>
  <c r="W35" i="2"/>
  <c r="V35" i="2"/>
  <c r="V34" i="2"/>
  <c r="V33" i="2"/>
  <c r="V32" i="2"/>
  <c r="R35" i="2"/>
  <c r="R34" i="2"/>
  <c r="R33" i="2"/>
  <c r="R32" i="2"/>
  <c r="R31" i="2"/>
  <c r="R30" i="2"/>
  <c r="Q20" i="2"/>
  <c r="F57" i="2" l="1"/>
  <c r="E57" i="2"/>
  <c r="D57" i="2"/>
  <c r="C57" i="2"/>
  <c r="F36" i="2"/>
  <c r="E36" i="2"/>
  <c r="D36" i="2"/>
  <c r="C36" i="2"/>
  <c r="T36" i="2"/>
  <c r="T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L35" i="2"/>
  <c r="U57" i="2" l="1"/>
  <c r="S57" i="2"/>
  <c r="P57" i="2"/>
  <c r="O57" i="2"/>
  <c r="M57" i="2"/>
  <c r="K57" i="2"/>
  <c r="J57" i="2"/>
  <c r="I57" i="2"/>
  <c r="G57" i="2"/>
  <c r="B57" i="2"/>
  <c r="U36" i="2"/>
  <c r="S36" i="2"/>
  <c r="O36" i="2"/>
  <c r="M36" i="2"/>
  <c r="K36" i="2"/>
  <c r="J36" i="2"/>
  <c r="I36" i="2"/>
  <c r="G36" i="2"/>
  <c r="B36" i="2"/>
  <c r="Q36" i="2" l="1"/>
  <c r="R36" i="2"/>
  <c r="W57" i="2"/>
  <c r="V57" i="2"/>
  <c r="R57" i="2"/>
  <c r="W36" i="2"/>
  <c r="V36" i="2"/>
  <c r="Q57" i="2"/>
  <c r="L36" i="2"/>
  <c r="H36" i="2"/>
  <c r="L57" i="2"/>
  <c r="H57" i="2"/>
</calcChain>
</file>

<file path=xl/sharedStrings.xml><?xml version="1.0" encoding="utf-8"?>
<sst xmlns="http://schemas.openxmlformats.org/spreadsheetml/2006/main" count="196" uniqueCount="145">
  <si>
    <t>No Taxable Income</t>
  </si>
  <si>
    <t>TOTAL</t>
  </si>
  <si>
    <t>Deductions</t>
  </si>
  <si>
    <t>[$]</t>
  </si>
  <si>
    <t xml:space="preserve"> 200,001 or more</t>
  </si>
  <si>
    <t>Non-Positive AGI</t>
  </si>
  <si>
    <t>Tax</t>
  </si>
  <si>
    <t xml:space="preserve">Total </t>
  </si>
  <si>
    <t xml:space="preserve">Computed </t>
  </si>
  <si>
    <t>Credits</t>
  </si>
  <si>
    <t>Additions</t>
  </si>
  <si>
    <t>[%]</t>
  </si>
  <si>
    <t xml:space="preserve"> 1,000,000 or more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</si>
  <si>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</si>
  <si>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</si>
  <si>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</si>
  <si>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</si>
  <si>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</si>
  <si>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</si>
  <si>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</si>
  <si>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</si>
  <si>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>Number</t>
  </si>
  <si>
    <t>of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</si>
  <si>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</si>
  <si>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</si>
  <si>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</si>
  <si>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</si>
  <si>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</si>
  <si>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</si>
  <si>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</si>
  <si>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</si>
  <si>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</si>
  <si>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</si>
  <si>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</si>
  <si>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</si>
  <si>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</si>
  <si>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</si>
  <si>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</si>
  <si>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</si>
  <si>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</si>
  <si>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</si>
  <si>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</si>
  <si>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</si>
  <si>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</si>
  <si>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</si>
  <si>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</si>
  <si>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</si>
  <si>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</si>
  <si>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</si>
  <si>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</si>
  <si>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</si>
  <si>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</si>
  <si>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</si>
  <si>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</si>
  <si>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</si>
  <si>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</si>
  <si>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</si>
  <si>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</si>
  <si>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>Amount</t>
  </si>
  <si>
    <t>$          1 -      2,000</t>
  </si>
  <si>
    <t xml:space="preserve">     2,001 -      4,000</t>
  </si>
  <si>
    <t xml:space="preserve">     4,001 -      6,000</t>
  </si>
  <si>
    <t>$          1 -      3,999</t>
  </si>
  <si>
    <t xml:space="preserve">     4,000 -      9,999</t>
  </si>
  <si>
    <t>Deduction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</si>
  <si>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</si>
  <si>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</si>
  <si>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</si>
  <si>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</si>
  <si>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</si>
  <si>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</si>
  <si>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</si>
  <si>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</si>
  <si>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>Aggre-</t>
  </si>
  <si>
    <t>gate</t>
  </si>
  <si>
    <t>NCTI</t>
  </si>
  <si>
    <t>Pro-</t>
  </si>
  <si>
    <t>ration</t>
  </si>
  <si>
    <t>as</t>
  </si>
  <si>
    <t xml:space="preserve"> % </t>
  </si>
  <si>
    <t xml:space="preserve">           Modifications</t>
  </si>
  <si>
    <t xml:space="preserve">Federal </t>
  </si>
  <si>
    <t xml:space="preserve">                    to</t>
  </si>
  <si>
    <t>Net</t>
  </si>
  <si>
    <t>AGI</t>
  </si>
  <si>
    <t xml:space="preserve">               Federal</t>
  </si>
  <si>
    <t xml:space="preserve">                       AGI:</t>
  </si>
  <si>
    <t>Effec-</t>
  </si>
  <si>
    <t>Federal</t>
  </si>
  <si>
    <t>turns</t>
  </si>
  <si>
    <t>tive</t>
  </si>
  <si>
    <t>[MFS]</t>
  </si>
  <si>
    <t>Income Level</t>
  </si>
  <si>
    <t xml:space="preserve">                                                                                                                             MARRIED FILING SEPARATELY:  STANDARD DEDUCTION</t>
  </si>
  <si>
    <t>as a</t>
  </si>
  <si>
    <t>% of</t>
  </si>
  <si>
    <t xml:space="preserve">All </t>
  </si>
  <si>
    <t>MFS Re-</t>
  </si>
  <si>
    <t>Factor</t>
  </si>
  <si>
    <t>a</t>
  </si>
  <si>
    <t xml:space="preserve">Net Tax </t>
  </si>
  <si>
    <t>Gross</t>
  </si>
  <si>
    <t>Returns]</t>
  </si>
  <si>
    <t>Per Re-</t>
  </si>
  <si>
    <t>turn [All</t>
  </si>
  <si>
    <t>MFS-SD</t>
  </si>
  <si>
    <t>NCTI Level</t>
  </si>
  <si>
    <t>FAGI Level</t>
  </si>
  <si>
    <t xml:space="preserve">TABLE 5A.   TAX YEAR 2014 INDIVIDUAL INCOME TAX CALCULATION BY INCOME LEVEL BY DEDUCTION TYPE </t>
  </si>
  <si>
    <t xml:space="preserve">             D-400 Filing Financial Statistics:</t>
  </si>
  <si>
    <t xml:space="preserve">             Balance Tax Due/Overpayment</t>
  </si>
  <si>
    <t xml:space="preserve">     Balance Tax Due</t>
  </si>
  <si>
    <t xml:space="preserve">        Overpayment</t>
  </si>
  <si>
    <t>[Net Tax†</t>
  </si>
  <si>
    <t xml:space="preserve"> &gt; Pre-</t>
  </si>
  <si>
    <t xml:space="preserve"> &lt; Pre-</t>
  </si>
  <si>
    <t>payments]</t>
  </si>
  <si>
    <t>[$7,500]</t>
  </si>
  <si>
    <t xml:space="preserve">                Standard Deduction††:</t>
  </si>
  <si>
    <t>Taken</t>
  </si>
  <si>
    <t>Rate†††</t>
  </si>
  <si>
    <t xml:space="preserve">                               MARRIED FILING SEPARATELY: STANDARD DEDUCTION</t>
  </si>
  <si>
    <t>†††Effective tax rate for NCTI basis=Net Tax as a % of Computed NC Net Taxable Income [after residency proration] for returns with positive taxable income</t>
  </si>
  <si>
    <t xml:space="preserve">†††Effective tax rate for FAGI basis=Net Tax as a % of Federal Adjusted Gross Income </t>
  </si>
  <si>
    <t>All MFS</t>
  </si>
  <si>
    <t xml:space="preserve">          Computed NC Taxable Income</t>
  </si>
  <si>
    <t xml:space="preserve">           [includes returns with deficit]</t>
  </si>
  <si>
    <t>SD/ID</t>
  </si>
  <si>
    <t xml:space="preserve">  A.  BY SIZE OF NC TAXABLE INCOME</t>
  </si>
  <si>
    <t xml:space="preserve">              B.  BY SIZE OF FEDERAL ADJUSTED GROSS INCOME</t>
  </si>
  <si>
    <t xml:space="preserve">  ††Basic standard deduction allowances vary according to filing status: S=$7,500; MFJ/SS=$15,000; MFS=$7,500; and HH=$12,000.  </t>
  </si>
  <si>
    <t>*</t>
  </si>
  <si>
    <r>
      <t xml:space="preserve">  ††In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 xml:space="preserve">or </t>
    </r>
    <r>
      <rPr>
        <b/>
        <sz val="9"/>
        <rFont val="Times New Roman"/>
        <family val="1"/>
      </rPr>
      <t>the itemized deductions amount allowable for NC tax purposes.</t>
    </r>
  </si>
  <si>
    <t xml:space="preserve">      Source: 2014 individual income tax extract.   Statistical summaries are compiled from personal income tax information extracted from tax year 2014 D-400, D-400 Sch S, and D-400TC forms processed within the DOR dynamic integrated</t>
  </si>
  <si>
    <t xml:space="preserve">      tax system during 2015; the extract is a composite database consisting of both audited and unaudited (edited and unedited) data that is subject to and may include inconsistencies resultant of taxpayer and/or processing error.</t>
  </si>
  <si>
    <t xml:space="preserve">    †Net Tax=Computed net tax liability (after application of tax credits) plus consumer use tax liability</t>
  </si>
  <si>
    <r>
      <t xml:space="preserve">      SL 2013-316, (HB998), </t>
    </r>
    <r>
      <rPr>
        <b/>
        <i/>
        <sz val="9"/>
        <rFont val="Times New Roman"/>
        <family val="1"/>
      </rPr>
      <t>An Act to Simplify the NC Tax Structure and to Reduce Individual and Business Tax Rates</t>
    </r>
    <r>
      <rPr>
        <b/>
        <sz val="9"/>
        <rFont val="Times New Roman"/>
        <family val="1"/>
      </rPr>
      <t xml:space="preserve"> (enacted July 23, 2013) establishes a flat rate structure [5.8% rate for tax year 2014] to replace the multitiered bracket system (utilized </t>
    </r>
  </si>
  <si>
    <t xml:space="preserve">      tax rates of 6%, 7%, and 7.75% with breaking points delineated according to filing status and taxable income); increases the NC standard deduction amount; redefines and limits allowable itemized deductions; eliminates the personal exemption </t>
  </si>
  <si>
    <t xml:space="preserve">      allowance provision; increases the allowable child tax credit for certain taxpayers; and either eliminates or allows to sunset other tax credits applicable to the personal income tax.</t>
  </si>
  <si>
    <t xml:space="preserve">      Claiming itemized deductions on the federal return 1040 Sch A is a prerequisite for claiming itemized deductions on the NC D-400 Sch S return.  Allowable itemized deductions provisions for NC tax purposes (no longer identical to allowable </t>
  </si>
  <si>
    <t xml:space="preserve">      federal itemized deductions) include deductions for the following: qualified home mortgage interest and real estate property taxes (the sum of these deductions not to exceed $20,000), repayment of claim of right income, and</t>
  </si>
  <si>
    <t xml:space="preserve">      charitable contributions as allowed under the Code.  NC does not allow a deduction for state and local taxes and foreign income taxes, or for medical and dental expenses (deduction for medical and dental expenses reinstated for tax year 2015).</t>
  </si>
  <si>
    <t xml:space="preserve">      Special rules apply for married taxpayers filing separate returns: a taxpayer may not deduct the standard deduction amount if the taxpayer's spouse claims itemized deductions for State purposes.</t>
  </si>
  <si>
    <t xml:space="preserve">      Proration (income apportionment) factors applicable to part-year and nonresident individuals can exceed 100% in cases where the portion of income subject to NC income tax exceeds total federal gross income, as adjusted.</t>
  </si>
  <si>
    <t xml:space="preserve">    *Summary information for this category has been combined with that of a preceding (or subsequent) category to avoid disclosing specific taxpayer details in categories with low participation.  Combined data are italicized.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</si>
</sst>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9" x14ac:knownFonts="1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  <font>
      <sz val="10"/>
      <name val="Arial"/>
      <family val="2"/>
    </font>
    <font>
      <b/>
      <sz val="9"/>
      <color theme="1"/>
      <name val="Times New Roman"/>
      <family val="1"/>
    </font>
    <font>
      <b/>
      <i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7" fontId="2" fillId="0" borderId="0"/>
    <xf numFmtId="0" fontId="6" fillId="0" borderId="0"/>
  </cellStyleXfs>
  <cellXfs count="15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5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5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41" fontId="1" fillId="2" borderId="0" xfId="0" applyNumberFormat="1" applyFont="1" applyFill="1"/>
    <xf numFmtId="165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5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9" xfId="0" applyNumberFormat="1" applyFont="1" applyFill="1" applyBorder="1"/>
    <xf numFmtId="4" fontId="1" fillId="2" borderId="9" xfId="0" applyNumberFormat="1" applyFont="1" applyFill="1" applyBorder="1"/>
    <xf numFmtId="10" fontId="1" fillId="2" borderId="10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0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4" fontId="1" fillId="3" borderId="2" xfId="0" applyNumberFormat="1" applyFont="1" applyFill="1" applyBorder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5" fontId="1" fillId="2" borderId="0" xfId="0" applyNumberFormat="1" applyFont="1" applyFill="1" applyAlignment="1">
      <alignment horizontal="left"/>
    </xf>
    <xf numFmtId="0" fontId="1" fillId="4" borderId="11" xfId="0" applyFont="1" applyFill="1" applyBorder="1" applyAlignment="1">
      <alignment horizontal="center"/>
    </xf>
    <xf numFmtId="165" fontId="1" fillId="4" borderId="12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left"/>
    </xf>
    <xf numFmtId="165" fontId="1" fillId="4" borderId="11" xfId="0" applyNumberFormat="1" applyFont="1" applyFill="1" applyBorder="1" applyAlignment="1">
      <alignment horizontal="center"/>
    </xf>
    <xf numFmtId="0" fontId="0" fillId="4" borderId="11" xfId="0" applyFill="1" applyBorder="1"/>
    <xf numFmtId="0" fontId="1" fillId="4" borderId="11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centerContinuous"/>
    </xf>
    <xf numFmtId="165" fontId="1" fillId="4" borderId="11" xfId="0" applyNumberFormat="1" applyFont="1" applyFill="1" applyBorder="1" applyAlignment="1">
      <alignment horizontal="centerContinuous"/>
    </xf>
    <xf numFmtId="37" fontId="1" fillId="4" borderId="11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3" fontId="0" fillId="2" borderId="0" xfId="0" applyNumberFormat="1" applyFill="1"/>
    <xf numFmtId="0" fontId="1" fillId="2" borderId="12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41" fontId="1" fillId="2" borderId="5" xfId="0" applyNumberFormat="1" applyFont="1" applyFill="1" applyBorder="1"/>
    <xf numFmtId="3" fontId="1" fillId="2" borderId="2" xfId="0" applyNumberFormat="1" applyFont="1" applyFill="1" applyBorder="1"/>
    <xf numFmtId="3" fontId="1" fillId="2" borderId="0" xfId="0" applyNumberFormat="1" applyFont="1" applyFill="1"/>
    <xf numFmtId="37" fontId="1" fillId="3" borderId="2" xfId="0" applyNumberFormat="1" applyFont="1" applyFill="1" applyBorder="1"/>
    <xf numFmtId="4" fontId="1" fillId="3" borderId="5" xfId="0" applyNumberFormat="1" applyFont="1" applyFill="1" applyBorder="1"/>
    <xf numFmtId="4" fontId="1" fillId="3" borderId="9" xfId="0" applyNumberFormat="1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" fillId="2" borderId="9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164" fontId="1" fillId="3" borderId="2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164" fontId="1" fillId="3" borderId="9" xfId="0" applyNumberFormat="1" applyFont="1" applyFill="1" applyBorder="1"/>
    <xf numFmtId="3" fontId="1" fillId="2" borderId="9" xfId="0" applyNumberFormat="1" applyFont="1" applyFill="1" applyBorder="1" applyAlignment="1">
      <alignment horizontal="right"/>
    </xf>
    <xf numFmtId="3" fontId="1" fillId="3" borderId="9" xfId="0" applyNumberFormat="1" applyFont="1" applyFill="1" applyBorder="1"/>
    <xf numFmtId="0" fontId="1" fillId="2" borderId="12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right"/>
    </xf>
    <xf numFmtId="3" fontId="1" fillId="2" borderId="16" xfId="0" applyNumberFormat="1" applyFont="1" applyFill="1" applyBorder="1"/>
    <xf numFmtId="3" fontId="1" fillId="2" borderId="21" xfId="0" applyNumberFormat="1" applyFont="1" applyFill="1" applyBorder="1"/>
    <xf numFmtId="0" fontId="0" fillId="4" borderId="7" xfId="0" applyFill="1" applyBorder="1"/>
    <xf numFmtId="3" fontId="1" fillId="2" borderId="18" xfId="0" applyNumberFormat="1" applyFont="1" applyFill="1" applyBorder="1" applyAlignment="1">
      <alignment horizontal="right"/>
    </xf>
    <xf numFmtId="3" fontId="1" fillId="2" borderId="19" xfId="0" applyNumberFormat="1" applyFont="1" applyFill="1" applyBorder="1"/>
    <xf numFmtId="37" fontId="1" fillId="3" borderId="16" xfId="0" applyNumberFormat="1" applyFont="1" applyFill="1" applyBorder="1"/>
    <xf numFmtId="3" fontId="1" fillId="3" borderId="18" xfId="0" applyNumberFormat="1" applyFont="1" applyFill="1" applyBorder="1"/>
    <xf numFmtId="3" fontId="1" fillId="3" borderId="19" xfId="0" applyNumberFormat="1" applyFont="1" applyFill="1" applyBorder="1"/>
    <xf numFmtId="3" fontId="1" fillId="2" borderId="22" xfId="0" applyNumberFormat="1" applyFont="1" applyFill="1" applyBorder="1"/>
    <xf numFmtId="37" fontId="1" fillId="3" borderId="5" xfId="0" applyNumberFormat="1" applyFont="1" applyFill="1" applyBorder="1"/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Border="1" applyAlignment="1"/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165" fontId="1" fillId="2" borderId="15" xfId="0" applyNumberFormat="1" applyFont="1" applyFill="1" applyBorder="1" applyAlignment="1">
      <alignment horizontal="center"/>
    </xf>
    <xf numFmtId="0" fontId="3" fillId="2" borderId="0" xfId="0" applyFont="1" applyFill="1" applyBorder="1"/>
    <xf numFmtId="3" fontId="3" fillId="2" borderId="0" xfId="0" applyNumberFormat="1" applyFont="1" applyFill="1" applyBorder="1"/>
    <xf numFmtId="4" fontId="3" fillId="3" borderId="0" xfId="0" applyNumberFormat="1" applyFont="1" applyFill="1" applyBorder="1"/>
    <xf numFmtId="10" fontId="3" fillId="2" borderId="0" xfId="0" applyNumberFormat="1" applyFont="1" applyFill="1" applyBorder="1" applyAlignment="1">
      <alignment horizontal="right"/>
    </xf>
    <xf numFmtId="0" fontId="4" fillId="2" borderId="0" xfId="0" applyFont="1" applyFill="1"/>
    <xf numFmtId="0" fontId="1" fillId="2" borderId="12" xfId="2" applyFont="1" applyFill="1" applyBorder="1" applyAlignment="1">
      <alignment horizontal="left"/>
    </xf>
    <xf numFmtId="0" fontId="1" fillId="2" borderId="12" xfId="2" applyFont="1" applyFill="1" applyBorder="1" applyAlignment="1">
      <alignment horizontal="center"/>
    </xf>
    <xf numFmtId="0" fontId="1" fillId="2" borderId="4" xfId="2" applyFont="1" applyFill="1" applyBorder="1" applyAlignment="1">
      <alignment horizontal="center"/>
    </xf>
    <xf numFmtId="0" fontId="1" fillId="2" borderId="0" xfId="2" applyFont="1" applyFill="1" applyBorder="1" applyAlignment="1">
      <alignment horizontal="left"/>
    </xf>
    <xf numFmtId="0" fontId="1" fillId="2" borderId="0" xfId="2" applyFont="1" applyFill="1" applyBorder="1" applyAlignment="1">
      <alignment horizontal="center"/>
    </xf>
    <xf numFmtId="0" fontId="1" fillId="2" borderId="16" xfId="2" applyFont="1" applyFill="1" applyBorder="1" applyAlignment="1">
      <alignment horizontal="center"/>
    </xf>
    <xf numFmtId="0" fontId="1" fillId="2" borderId="23" xfId="2" applyFont="1" applyFill="1" applyBorder="1" applyAlignment="1">
      <alignment horizontal="left"/>
    </xf>
    <xf numFmtId="0" fontId="1" fillId="2" borderId="23" xfId="2" applyFont="1" applyFill="1" applyBorder="1" applyAlignment="1">
      <alignment horizontal="center"/>
    </xf>
    <xf numFmtId="0" fontId="1" fillId="2" borderId="14" xfId="2" applyFont="1" applyFill="1" applyBorder="1" applyAlignment="1">
      <alignment horizontal="center"/>
    </xf>
    <xf numFmtId="0" fontId="1" fillId="2" borderId="15" xfId="2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0" xfId="2" applyFont="1" applyFill="1" applyBorder="1" applyAlignment="1">
      <alignment horizontal="center" wrapText="1"/>
    </xf>
    <xf numFmtId="0" fontId="1" fillId="2" borderId="8" xfId="2" applyFont="1" applyFill="1" applyBorder="1" applyAlignment="1">
      <alignment horizontal="center"/>
    </xf>
    <xf numFmtId="0" fontId="1" fillId="2" borderId="24" xfId="2" applyFont="1" applyFill="1" applyBorder="1" applyAlignment="1">
      <alignment horizontal="center"/>
    </xf>
    <xf numFmtId="0" fontId="1" fillId="4" borderId="11" xfId="2" applyFont="1" applyFill="1" applyBorder="1" applyAlignment="1">
      <alignment horizontal="centerContinuous"/>
    </xf>
    <xf numFmtId="3" fontId="1" fillId="5" borderId="5" xfId="0" applyNumberFormat="1" applyFont="1" applyFill="1" applyBorder="1"/>
    <xf numFmtId="3" fontId="1" fillId="5" borderId="5" xfId="2" applyNumberFormat="1" applyFont="1" applyFill="1" applyBorder="1"/>
    <xf numFmtId="3" fontId="1" fillId="5" borderId="2" xfId="0" applyNumberFormat="1" applyFont="1" applyFill="1" applyBorder="1"/>
    <xf numFmtId="3" fontId="1" fillId="5" borderId="2" xfId="2" applyNumberFormat="1" applyFont="1" applyFill="1" applyBorder="1"/>
    <xf numFmtId="3" fontId="1" fillId="5" borderId="17" xfId="0" applyNumberFormat="1" applyFont="1" applyFill="1" applyBorder="1"/>
    <xf numFmtId="3" fontId="1" fillId="5" borderId="17" xfId="2" applyNumberFormat="1" applyFont="1" applyFill="1" applyBorder="1"/>
    <xf numFmtId="0" fontId="6" fillId="4" borderId="7" xfId="2" applyFill="1" applyBorder="1"/>
    <xf numFmtId="0" fontId="3" fillId="2" borderId="0" xfId="2" applyFont="1" applyFill="1" applyBorder="1"/>
    <xf numFmtId="3" fontId="3" fillId="2" borderId="0" xfId="2" applyNumberFormat="1" applyFont="1" applyFill="1" applyBorder="1"/>
    <xf numFmtId="4" fontId="3" fillId="3" borderId="0" xfId="2" applyNumberFormat="1" applyFont="1" applyFill="1" applyBorder="1"/>
    <xf numFmtId="10" fontId="3" fillId="2" borderId="0" xfId="2" applyNumberFormat="1" applyFont="1" applyFill="1" applyBorder="1" applyAlignment="1">
      <alignment horizontal="right"/>
    </xf>
    <xf numFmtId="0" fontId="3" fillId="2" borderId="0" xfId="2" applyFont="1" applyFill="1"/>
    <xf numFmtId="0" fontId="3" fillId="2" borderId="0" xfId="2" quotePrefix="1" applyFont="1" applyFill="1"/>
    <xf numFmtId="0" fontId="4" fillId="2" borderId="0" xfId="2" applyFont="1" applyFill="1"/>
    <xf numFmtId="0" fontId="7" fillId="5" borderId="0" xfId="0" applyFont="1" applyFill="1"/>
    <xf numFmtId="3" fontId="7" fillId="5" borderId="0" xfId="0" applyNumberFormat="1" applyFont="1" applyFill="1"/>
    <xf numFmtId="38" fontId="7" fillId="5" borderId="0" xfId="0" applyNumberFormat="1" applyFont="1" applyFill="1"/>
    <xf numFmtId="37" fontId="3" fillId="2" borderId="0" xfId="2" applyNumberFormat="1" applyFont="1" applyFill="1" applyBorder="1"/>
    <xf numFmtId="10" fontId="1" fillId="2" borderId="0" xfId="0" applyNumberFormat="1" applyFont="1" applyFill="1" applyBorder="1" applyAlignment="1">
      <alignment horizontal="right"/>
    </xf>
    <xf numFmtId="38" fontId="1" fillId="2" borderId="2" xfId="0" applyNumberFormat="1" applyFont="1" applyFill="1" applyBorder="1" applyAlignment="1">
      <alignment horizontal="right"/>
    </xf>
    <xf numFmtId="38" fontId="1" fillId="2" borderId="9" xfId="0" applyNumberFormat="1" applyFont="1" applyFill="1" applyBorder="1"/>
    <xf numFmtId="41" fontId="1" fillId="3" borderId="2" xfId="0" applyNumberFormat="1" applyFont="1" applyFill="1" applyBorder="1"/>
    <xf numFmtId="0" fontId="3" fillId="5" borderId="0" xfId="0" applyFont="1" applyFill="1" applyBorder="1" applyAlignment="1">
      <alignment horizontal="left"/>
    </xf>
    <xf numFmtId="0" fontId="4" fillId="5" borderId="0" xfId="0" applyFont="1" applyFill="1" applyAlignment="1"/>
    <xf numFmtId="0" fontId="3" fillId="2" borderId="0" xfId="2" applyFont="1" applyFill="1" applyAlignment="1"/>
    <xf numFmtId="3" fontId="1" fillId="5" borderId="2" xfId="2" applyNumberFormat="1" applyFont="1" applyFill="1" applyBorder="1" applyAlignment="1">
      <alignment horizontal="right"/>
    </xf>
    <xf numFmtId="3" fontId="8" fillId="5" borderId="5" xfId="2" applyNumberFormat="1" applyFont="1" applyFill="1" applyBorder="1"/>
  </cellXfs>
  <cellStyles count="3">
    <cellStyle name="Normal" xfId="0" builtinId="0"/>
    <cellStyle name="Normal 2" xfId="2"/>
    <cellStyle name="Normal_00fsd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zoomScaleNormal="100" workbookViewId="0">
      <selection activeCell="L65" sqref="L65"/>
    </sheetView>
  </sheetViews>
  <sheetFormatPr defaultRowHeight="10.5" customHeight="1" x14ac:dyDescent="0.2"/>
  <cols>
    <col min="1" max="1" width="12.5703125" style="11" customWidth="1"/>
    <col min="2" max="3" width="6.42578125" style="11" customWidth="1"/>
    <col min="4" max="4" width="9" style="11" customWidth="1"/>
    <col min="5" max="5" width="6.42578125" style="11" customWidth="1"/>
    <col min="6" max="6" width="9" style="11" customWidth="1"/>
    <col min="7" max="7" width="10.5703125" style="11" customWidth="1"/>
    <col min="8" max="8" width="7.5703125" style="11" customWidth="1"/>
    <col min="9" max="9" width="9.28515625" style="11" customWidth="1"/>
    <col min="10" max="10" width="10.140625" style="11" customWidth="1"/>
    <col min="11" max="11" width="6.42578125" style="11" customWidth="1"/>
    <col min="12" max="12" width="5.7109375" style="11" customWidth="1"/>
    <col min="13" max="13" width="9.7109375" style="11" customWidth="1"/>
    <col min="14" max="14" width="5.7109375" style="11" customWidth="1"/>
    <col min="15" max="16" width="10.7109375" style="11" customWidth="1"/>
    <col min="17" max="17" width="6.5703125" style="11" customWidth="1"/>
    <col min="18" max="18" width="6" style="11" customWidth="1"/>
    <col min="19" max="19" width="10" style="11" customWidth="1"/>
    <col min="20" max="20" width="7.85546875" style="11" customWidth="1"/>
    <col min="21" max="21" width="9.7109375" style="11" customWidth="1"/>
    <col min="22" max="22" width="7" style="11" customWidth="1"/>
    <col min="23" max="23" width="5.85546875" style="11" customWidth="1"/>
    <col min="24" max="16384" width="9.140625" style="11"/>
  </cols>
  <sheetData>
    <row r="1" spans="1:23" ht="10.5" customHeight="1" x14ac:dyDescent="0.2">
      <c r="A1" s="39" t="s">
        <v>108</v>
      </c>
      <c r="B1" s="25"/>
      <c r="C1" s="25"/>
      <c r="D1" s="25"/>
      <c r="E1" s="25"/>
      <c r="F1" s="25"/>
      <c r="G1" s="25"/>
      <c r="H1" s="25"/>
      <c r="I1" s="25"/>
      <c r="J1" s="26"/>
      <c r="K1" s="26"/>
      <c r="L1" s="26"/>
      <c r="M1" s="25"/>
      <c r="N1" s="25"/>
      <c r="O1" s="26"/>
      <c r="P1" s="26"/>
      <c r="Q1" s="26"/>
      <c r="R1" s="26"/>
      <c r="S1" s="26"/>
      <c r="T1" s="26"/>
      <c r="U1" s="3"/>
      <c r="V1" s="3"/>
      <c r="W1" s="3"/>
    </row>
    <row r="2" spans="1:23" ht="10.5" customHeight="1" x14ac:dyDescent="0.2">
      <c r="A2" s="39"/>
      <c r="B2" s="25"/>
      <c r="C2" s="25"/>
      <c r="D2" s="25"/>
      <c r="E2" s="25"/>
      <c r="F2" s="25"/>
      <c r="G2" s="25"/>
      <c r="H2" s="25"/>
      <c r="I2" s="25"/>
      <c r="J2" s="26"/>
      <c r="K2" s="26"/>
      <c r="L2" s="26"/>
      <c r="M2" s="25"/>
      <c r="N2" s="25"/>
      <c r="O2" s="26"/>
      <c r="P2" s="26"/>
      <c r="Q2" s="26"/>
      <c r="R2" s="26"/>
      <c r="S2" s="26"/>
      <c r="T2" s="26"/>
      <c r="U2" s="3"/>
      <c r="V2" s="3"/>
      <c r="W2" s="3"/>
    </row>
    <row r="3" spans="1:23" ht="11.25" customHeight="1" thickBot="1" x14ac:dyDescent="0.25">
      <c r="G3" s="41" t="s">
        <v>93</v>
      </c>
      <c r="I3" s="1" t="s">
        <v>121</v>
      </c>
      <c r="J3" s="9"/>
      <c r="K3" s="9"/>
      <c r="L3" s="41"/>
      <c r="M3" s="41"/>
      <c r="N3" s="5"/>
      <c r="O3" s="41"/>
      <c r="P3" s="41"/>
      <c r="Q3" s="41"/>
      <c r="R3" s="41"/>
      <c r="S3" s="9"/>
      <c r="T3" s="4"/>
      <c r="U3" s="2"/>
      <c r="V3" s="2"/>
      <c r="W3" s="2"/>
    </row>
    <row r="4" spans="1:23" ht="10.5" customHeight="1" x14ac:dyDescent="0.2">
      <c r="A4" s="83"/>
      <c r="B4" s="84"/>
      <c r="C4" s="108" t="s">
        <v>109</v>
      </c>
      <c r="D4" s="109"/>
      <c r="E4" s="109"/>
      <c r="F4" s="110"/>
      <c r="G4" s="53"/>
      <c r="H4" s="68"/>
      <c r="I4" s="52" t="s">
        <v>80</v>
      </c>
      <c r="J4" s="53"/>
      <c r="K4" s="57" t="s">
        <v>118</v>
      </c>
      <c r="L4" s="57"/>
      <c r="M4" s="57"/>
      <c r="N4" s="57"/>
      <c r="O4" s="52" t="s">
        <v>125</v>
      </c>
      <c r="P4" s="68"/>
      <c r="Q4" s="53"/>
      <c r="R4" s="15" t="s">
        <v>75</v>
      </c>
      <c r="S4" s="14"/>
      <c r="T4" s="14"/>
      <c r="U4" s="16"/>
      <c r="V4" s="15" t="s">
        <v>66</v>
      </c>
      <c r="W4" s="40"/>
    </row>
    <row r="5" spans="1:23" ht="10.5" customHeight="1" x14ac:dyDescent="0.2">
      <c r="A5" s="2"/>
      <c r="B5" s="85" t="s">
        <v>73</v>
      </c>
      <c r="C5" s="111" t="s">
        <v>110</v>
      </c>
      <c r="D5" s="112"/>
      <c r="E5" s="112"/>
      <c r="F5" s="113"/>
      <c r="G5" s="65" t="s">
        <v>81</v>
      </c>
      <c r="H5" s="6"/>
      <c r="I5" s="73" t="s">
        <v>82</v>
      </c>
      <c r="J5" s="65"/>
      <c r="K5" s="55"/>
      <c r="L5" s="58" t="s">
        <v>94</v>
      </c>
      <c r="M5" s="66"/>
      <c r="N5" s="58" t="s">
        <v>94</v>
      </c>
      <c r="O5" s="54" t="s">
        <v>126</v>
      </c>
      <c r="P5" s="75"/>
      <c r="Q5" s="65"/>
      <c r="R5" s="65" t="s">
        <v>78</v>
      </c>
      <c r="S5" s="7"/>
      <c r="T5" s="7"/>
      <c r="U5" s="18" t="s">
        <v>83</v>
      </c>
      <c r="V5" s="17" t="s">
        <v>67</v>
      </c>
      <c r="W5" s="29"/>
    </row>
    <row r="6" spans="1:23" ht="10.5" customHeight="1" x14ac:dyDescent="0.2">
      <c r="A6" s="2"/>
      <c r="B6" s="85" t="s">
        <v>74</v>
      </c>
      <c r="C6" s="114" t="s">
        <v>111</v>
      </c>
      <c r="D6" s="115"/>
      <c r="E6" s="114" t="s">
        <v>112</v>
      </c>
      <c r="F6" s="115"/>
      <c r="G6" s="65" t="s">
        <v>84</v>
      </c>
      <c r="H6" s="6" t="s">
        <v>66</v>
      </c>
      <c r="I6" s="73" t="s">
        <v>85</v>
      </c>
      <c r="J6" s="65"/>
      <c r="K6" s="73"/>
      <c r="L6" s="17" t="s">
        <v>95</v>
      </c>
      <c r="M6" s="6"/>
      <c r="N6" s="17" t="s">
        <v>95</v>
      </c>
      <c r="O6" s="58"/>
      <c r="P6" s="58"/>
      <c r="Q6" s="102" t="s">
        <v>87</v>
      </c>
      <c r="R6" s="65" t="s">
        <v>99</v>
      </c>
      <c r="S6" s="7"/>
      <c r="T6" s="19"/>
      <c r="U6" s="18" t="s">
        <v>6</v>
      </c>
      <c r="V6" s="17" t="s">
        <v>100</v>
      </c>
      <c r="W6" s="6"/>
    </row>
    <row r="7" spans="1:23" ht="10.5" customHeight="1" x14ac:dyDescent="0.2">
      <c r="A7" s="2"/>
      <c r="B7" s="85" t="s">
        <v>21</v>
      </c>
      <c r="C7" s="116"/>
      <c r="D7" s="117" t="s">
        <v>113</v>
      </c>
      <c r="E7" s="116"/>
      <c r="F7" s="117" t="s">
        <v>113</v>
      </c>
      <c r="G7" s="65" t="s">
        <v>13</v>
      </c>
      <c r="H7" s="6" t="s">
        <v>67</v>
      </c>
      <c r="I7" s="6" t="s">
        <v>86</v>
      </c>
      <c r="J7" s="65"/>
      <c r="K7" s="17"/>
      <c r="L7" s="6" t="s">
        <v>96</v>
      </c>
      <c r="M7" s="67"/>
      <c r="N7" s="6" t="s">
        <v>124</v>
      </c>
      <c r="O7" s="7"/>
      <c r="P7" s="7"/>
      <c r="Q7" s="6" t="s">
        <v>90</v>
      </c>
      <c r="R7" s="17" t="s">
        <v>79</v>
      </c>
      <c r="S7" s="7" t="s">
        <v>8</v>
      </c>
      <c r="T7" s="7"/>
      <c r="U7" s="18" t="s">
        <v>68</v>
      </c>
      <c r="V7" s="17" t="s">
        <v>103</v>
      </c>
      <c r="W7" s="19" t="s">
        <v>87</v>
      </c>
    </row>
    <row r="8" spans="1:23" ht="10.5" customHeight="1" x14ac:dyDescent="0.2">
      <c r="A8" s="2"/>
      <c r="B8" s="85" t="s">
        <v>22</v>
      </c>
      <c r="C8" s="118" t="s">
        <v>21</v>
      </c>
      <c r="D8" s="119" t="s">
        <v>114</v>
      </c>
      <c r="E8" s="118" t="s">
        <v>21</v>
      </c>
      <c r="F8" s="119" t="s">
        <v>115</v>
      </c>
      <c r="G8" s="65" t="s">
        <v>14</v>
      </c>
      <c r="H8" s="6" t="s">
        <v>88</v>
      </c>
      <c r="I8" s="98"/>
      <c r="J8" s="69"/>
      <c r="K8" s="6" t="s">
        <v>21</v>
      </c>
      <c r="L8" s="17" t="s">
        <v>97</v>
      </c>
      <c r="M8" s="6" t="s">
        <v>64</v>
      </c>
      <c r="N8" s="17" t="s">
        <v>127</v>
      </c>
      <c r="O8" s="6" t="s">
        <v>15</v>
      </c>
      <c r="P8" s="6" t="s">
        <v>16</v>
      </c>
      <c r="Q8" s="7" t="s">
        <v>76</v>
      </c>
      <c r="R8" s="7" t="s">
        <v>22</v>
      </c>
      <c r="S8" s="7" t="s">
        <v>101</v>
      </c>
      <c r="T8" s="19" t="s">
        <v>7</v>
      </c>
      <c r="U8" s="18" t="s">
        <v>69</v>
      </c>
      <c r="V8" s="17" t="s">
        <v>104</v>
      </c>
      <c r="W8" s="19" t="s">
        <v>90</v>
      </c>
    </row>
    <row r="9" spans="1:23" ht="10.5" customHeight="1" x14ac:dyDescent="0.2">
      <c r="A9" s="99"/>
      <c r="B9" s="85" t="s">
        <v>23</v>
      </c>
      <c r="C9" s="120" t="s">
        <v>22</v>
      </c>
      <c r="D9" s="119" t="s">
        <v>116</v>
      </c>
      <c r="E9" s="120" t="s">
        <v>22</v>
      </c>
      <c r="F9" s="119" t="s">
        <v>116</v>
      </c>
      <c r="G9" s="65" t="s">
        <v>17</v>
      </c>
      <c r="H9" s="10" t="s">
        <v>84</v>
      </c>
      <c r="I9" s="6"/>
      <c r="J9" s="100"/>
      <c r="K9" s="21" t="s">
        <v>22</v>
      </c>
      <c r="L9" s="22" t="s">
        <v>89</v>
      </c>
      <c r="M9" s="67" t="s">
        <v>58</v>
      </c>
      <c r="N9" s="17" t="s">
        <v>65</v>
      </c>
      <c r="O9" s="20" t="s">
        <v>18</v>
      </c>
      <c r="P9" s="7" t="s">
        <v>18</v>
      </c>
      <c r="Q9" s="6" t="s">
        <v>77</v>
      </c>
      <c r="R9" s="7" t="s">
        <v>88</v>
      </c>
      <c r="S9" s="7" t="s">
        <v>24</v>
      </c>
      <c r="T9" s="7" t="s">
        <v>9</v>
      </c>
      <c r="U9" s="18" t="s">
        <v>70</v>
      </c>
      <c r="V9" s="17" t="s">
        <v>105</v>
      </c>
      <c r="W9" s="19" t="s">
        <v>6</v>
      </c>
    </row>
    <row r="10" spans="1:23" ht="10.5" customHeight="1" x14ac:dyDescent="0.2">
      <c r="A10" s="99"/>
      <c r="B10" s="85" t="s">
        <v>72</v>
      </c>
      <c r="C10" s="112" t="s">
        <v>23</v>
      </c>
      <c r="D10" s="119" t="s">
        <v>58</v>
      </c>
      <c r="E10" s="112" t="s">
        <v>23</v>
      </c>
      <c r="F10" s="119" t="s">
        <v>58</v>
      </c>
      <c r="G10" s="65" t="s">
        <v>19</v>
      </c>
      <c r="H10" s="10" t="s">
        <v>65</v>
      </c>
      <c r="I10" s="67" t="s">
        <v>10</v>
      </c>
      <c r="J10" s="22" t="s">
        <v>2</v>
      </c>
      <c r="K10" s="10" t="s">
        <v>23</v>
      </c>
      <c r="L10" s="22" t="s">
        <v>72</v>
      </c>
      <c r="M10" s="67" t="s">
        <v>117</v>
      </c>
      <c r="N10" s="22" t="s">
        <v>58</v>
      </c>
      <c r="O10" s="6" t="s">
        <v>20</v>
      </c>
      <c r="P10" s="6" t="s">
        <v>20</v>
      </c>
      <c r="Q10" s="6" t="s">
        <v>98</v>
      </c>
      <c r="R10" s="6" t="s">
        <v>84</v>
      </c>
      <c r="S10" s="7" t="s">
        <v>68</v>
      </c>
      <c r="T10" s="7" t="s">
        <v>119</v>
      </c>
      <c r="U10" s="18" t="s">
        <v>71</v>
      </c>
      <c r="V10" s="17" t="s">
        <v>102</v>
      </c>
      <c r="W10" s="19" t="s">
        <v>120</v>
      </c>
    </row>
    <row r="11" spans="1:23" ht="10.5" customHeight="1" thickBot="1" x14ac:dyDescent="0.25">
      <c r="A11" s="101" t="s">
        <v>92</v>
      </c>
      <c r="B11" s="86" t="s">
        <v>91</v>
      </c>
      <c r="C11" s="121" t="s">
        <v>72</v>
      </c>
      <c r="D11" s="122" t="s">
        <v>3</v>
      </c>
      <c r="E11" s="121" t="s">
        <v>72</v>
      </c>
      <c r="F11" s="122" t="s">
        <v>3</v>
      </c>
      <c r="G11" s="23" t="s">
        <v>3</v>
      </c>
      <c r="H11" s="10" t="s">
        <v>3</v>
      </c>
      <c r="I11" s="6" t="s">
        <v>3</v>
      </c>
      <c r="J11" s="17" t="s">
        <v>3</v>
      </c>
      <c r="K11" s="23" t="s">
        <v>72</v>
      </c>
      <c r="L11" s="18" t="s">
        <v>11</v>
      </c>
      <c r="M11" s="6" t="s">
        <v>3</v>
      </c>
      <c r="N11" s="18" t="s">
        <v>11</v>
      </c>
      <c r="O11" s="6" t="s">
        <v>3</v>
      </c>
      <c r="P11" s="7" t="s">
        <v>3</v>
      </c>
      <c r="Q11" s="18" t="s">
        <v>11</v>
      </c>
      <c r="R11" s="18" t="s">
        <v>11</v>
      </c>
      <c r="S11" s="7" t="s">
        <v>3</v>
      </c>
      <c r="T11" s="7" t="s">
        <v>3</v>
      </c>
      <c r="U11" s="18" t="s">
        <v>3</v>
      </c>
      <c r="V11" s="18" t="s">
        <v>3</v>
      </c>
      <c r="W11" s="18" t="s">
        <v>11</v>
      </c>
    </row>
    <row r="12" spans="1:23" ht="11.25" customHeight="1" thickBot="1" x14ac:dyDescent="0.25">
      <c r="A12" s="42" t="s">
        <v>106</v>
      </c>
      <c r="B12" s="48"/>
      <c r="C12" s="123"/>
      <c r="D12" s="123"/>
      <c r="E12" s="123"/>
      <c r="F12" s="123"/>
      <c r="G12" s="48"/>
      <c r="H12" s="48"/>
      <c r="I12" s="42"/>
      <c r="J12" s="43"/>
      <c r="K12" s="44" t="s">
        <v>128</v>
      </c>
      <c r="L12" s="44"/>
      <c r="M12" s="45"/>
      <c r="N12" s="46"/>
      <c r="O12" s="45"/>
      <c r="P12" s="46"/>
      <c r="Q12" s="46"/>
      <c r="R12" s="46"/>
      <c r="S12" s="46"/>
      <c r="T12" s="45"/>
      <c r="U12" s="45"/>
      <c r="V12" s="43"/>
      <c r="W12" s="45"/>
    </row>
    <row r="13" spans="1:23" ht="10.5" customHeight="1" x14ac:dyDescent="0.2">
      <c r="A13" s="2" t="s">
        <v>0</v>
      </c>
      <c r="B13" s="91">
        <v>18056</v>
      </c>
      <c r="C13" s="124">
        <v>43</v>
      </c>
      <c r="D13" s="124">
        <v>7788</v>
      </c>
      <c r="E13" s="124">
        <v>4950</v>
      </c>
      <c r="F13" s="125">
        <v>1506927</v>
      </c>
      <c r="G13" s="87">
        <v>31946299</v>
      </c>
      <c r="H13" s="33">
        <f>G13/K13</f>
        <v>3092.874334398296</v>
      </c>
      <c r="I13" s="33">
        <v>2778659</v>
      </c>
      <c r="J13" s="33">
        <v>53331870</v>
      </c>
      <c r="K13" s="33">
        <v>10329</v>
      </c>
      <c r="L13" s="70">
        <f>K13/B13</f>
        <v>0.5720536109880372</v>
      </c>
      <c r="M13" s="33">
        <v>77467500</v>
      </c>
      <c r="N13" s="70">
        <v>0.23547241151972345</v>
      </c>
      <c r="O13" s="62">
        <v>-96074412</v>
      </c>
      <c r="P13" s="97">
        <v>-86740227</v>
      </c>
      <c r="Q13" s="77">
        <f>P13/O13</f>
        <v>0.90284421412852367</v>
      </c>
      <c r="R13" s="70">
        <f>O13/G13</f>
        <v>-3.0073722154794833</v>
      </c>
      <c r="S13" s="13">
        <v>0</v>
      </c>
      <c r="T13" s="59">
        <v>0</v>
      </c>
      <c r="U13" s="59">
        <v>0</v>
      </c>
      <c r="V13" s="35">
        <v>0</v>
      </c>
      <c r="W13" s="35">
        <v>0</v>
      </c>
    </row>
    <row r="14" spans="1:23" ht="10.5" customHeight="1" x14ac:dyDescent="0.2">
      <c r="A14" s="2" t="s">
        <v>59</v>
      </c>
      <c r="B14" s="92">
        <v>8003</v>
      </c>
      <c r="C14" s="126">
        <v>1087</v>
      </c>
      <c r="D14" s="126">
        <v>45492</v>
      </c>
      <c r="E14" s="126">
        <v>1746</v>
      </c>
      <c r="F14" s="127">
        <v>321453</v>
      </c>
      <c r="G14" s="88">
        <v>58212289</v>
      </c>
      <c r="H14" s="51">
        <f>G14/K14</f>
        <v>19867.675426621161</v>
      </c>
      <c r="I14" s="51">
        <v>356758</v>
      </c>
      <c r="J14" s="51">
        <v>5591682</v>
      </c>
      <c r="K14" s="51">
        <v>2930</v>
      </c>
      <c r="L14" s="71">
        <f>K14/B14</f>
        <v>0.36611270773459953</v>
      </c>
      <c r="M14" s="51">
        <v>21975000</v>
      </c>
      <c r="N14" s="71">
        <v>0.50053175947470752</v>
      </c>
      <c r="O14" s="143">
        <v>31002365</v>
      </c>
      <c r="P14" s="143">
        <v>2776336</v>
      </c>
      <c r="Q14" s="74">
        <f>P14/O14</f>
        <v>8.9552393825438795E-2</v>
      </c>
      <c r="R14" s="71">
        <f>O14/G14</f>
        <v>0.53257423015954586</v>
      </c>
      <c r="S14" s="61">
        <v>161055</v>
      </c>
      <c r="T14" s="60">
        <v>15869</v>
      </c>
      <c r="U14" s="60">
        <v>145186</v>
      </c>
      <c r="V14" s="28">
        <f>U14/K14</f>
        <v>49.551535836177472</v>
      </c>
      <c r="W14" s="27">
        <f>U14/P14</f>
        <v>5.2294102731081538E-2</v>
      </c>
    </row>
    <row r="15" spans="1:23" ht="10.5" customHeight="1" x14ac:dyDescent="0.2">
      <c r="A15" s="2" t="s">
        <v>60</v>
      </c>
      <c r="B15" s="92">
        <v>3313</v>
      </c>
      <c r="C15" s="126">
        <v>972</v>
      </c>
      <c r="D15" s="126">
        <v>110729.43</v>
      </c>
      <c r="E15" s="126">
        <v>1595</v>
      </c>
      <c r="F15" s="127">
        <v>282094</v>
      </c>
      <c r="G15" s="88">
        <v>47190179</v>
      </c>
      <c r="H15" s="51">
        <f>G15/K15</f>
        <v>18004.646699732926</v>
      </c>
      <c r="I15" s="51">
        <v>93831</v>
      </c>
      <c r="J15" s="51">
        <v>5295702</v>
      </c>
      <c r="K15" s="51">
        <v>2621</v>
      </c>
      <c r="L15" s="71">
        <f>K15/B15</f>
        <v>0.79112586779354055</v>
      </c>
      <c r="M15" s="51">
        <v>19657500</v>
      </c>
      <c r="N15" s="71">
        <v>0.45832405668655452</v>
      </c>
      <c r="O15" s="143">
        <v>22330808</v>
      </c>
      <c r="P15" s="143">
        <v>7797327</v>
      </c>
      <c r="Q15" s="74">
        <f>P15/O15</f>
        <v>0.34917352744244634</v>
      </c>
      <c r="R15" s="71">
        <f>O15/G15</f>
        <v>0.47320880050062958</v>
      </c>
      <c r="S15" s="61">
        <v>452256</v>
      </c>
      <c r="T15" s="60">
        <v>38252</v>
      </c>
      <c r="U15" s="60">
        <v>414004</v>
      </c>
      <c r="V15" s="28">
        <f>U15/K15</f>
        <v>157.95650515070585</v>
      </c>
      <c r="W15" s="27">
        <f>U15/P15</f>
        <v>5.3095631361875679E-2</v>
      </c>
    </row>
    <row r="16" spans="1:23" ht="10.5" customHeight="1" x14ac:dyDescent="0.2">
      <c r="A16" s="2" t="s">
        <v>61</v>
      </c>
      <c r="B16" s="92">
        <v>3046</v>
      </c>
      <c r="C16" s="126">
        <v>999</v>
      </c>
      <c r="D16" s="126">
        <v>158216</v>
      </c>
      <c r="E16" s="126">
        <v>1362</v>
      </c>
      <c r="F16" s="127">
        <v>246220</v>
      </c>
      <c r="G16" s="88">
        <v>51801028</v>
      </c>
      <c r="H16" s="51">
        <f>G16/K16</f>
        <v>21449.701035196686</v>
      </c>
      <c r="I16" s="51">
        <v>743655</v>
      </c>
      <c r="J16" s="51">
        <v>5170361</v>
      </c>
      <c r="K16" s="51">
        <v>2415</v>
      </c>
      <c r="L16" s="71">
        <f>K16/B16</f>
        <v>0.7928430728824688</v>
      </c>
      <c r="M16" s="51">
        <v>18112500</v>
      </c>
      <c r="N16" s="71">
        <v>0.73147915969935717</v>
      </c>
      <c r="O16" s="143">
        <v>29261822</v>
      </c>
      <c r="P16" s="143">
        <v>12065544</v>
      </c>
      <c r="Q16" s="74">
        <f>P16/O16</f>
        <v>0.41233057873156359</v>
      </c>
      <c r="R16" s="71">
        <f>O16/G16</f>
        <v>0.56488882807499496</v>
      </c>
      <c r="S16" s="61">
        <v>699787</v>
      </c>
      <c r="T16" s="60">
        <v>48675</v>
      </c>
      <c r="U16" s="60">
        <v>651112</v>
      </c>
      <c r="V16" s="28">
        <f>U16/K16</f>
        <v>269.61159420289857</v>
      </c>
      <c r="W16" s="27">
        <f>U16/P16</f>
        <v>5.3964578803906399E-2</v>
      </c>
    </row>
    <row r="17" spans="1:23" ht="10.5" customHeight="1" x14ac:dyDescent="0.2">
      <c r="A17" s="2" t="s">
        <v>42</v>
      </c>
      <c r="B17" s="92">
        <v>6022</v>
      </c>
      <c r="C17" s="126">
        <v>2318</v>
      </c>
      <c r="D17" s="126">
        <v>465597</v>
      </c>
      <c r="E17" s="126">
        <v>2410</v>
      </c>
      <c r="F17" s="127">
        <v>442838</v>
      </c>
      <c r="G17" s="88">
        <v>101039417</v>
      </c>
      <c r="H17" s="51">
        <f>G17/K17</f>
        <v>20906.148768880612</v>
      </c>
      <c r="I17" s="51">
        <v>461343</v>
      </c>
      <c r="J17" s="51">
        <v>7535920</v>
      </c>
      <c r="K17" s="51">
        <v>4833</v>
      </c>
      <c r="L17" s="71">
        <f>K17/B17</f>
        <v>0.80255728993689801</v>
      </c>
      <c r="M17" s="51">
        <v>36247500</v>
      </c>
      <c r="N17" s="71">
        <v>0.62745862819359299</v>
      </c>
      <c r="O17" s="143">
        <v>57717340</v>
      </c>
      <c r="P17" s="143">
        <v>38720571</v>
      </c>
      <c r="Q17" s="74">
        <f>P17/O17</f>
        <v>0.67086547994069023</v>
      </c>
      <c r="R17" s="71">
        <f>O17/G17</f>
        <v>0.57123587718246638</v>
      </c>
      <c r="S17" s="61">
        <v>2245816</v>
      </c>
      <c r="T17" s="60">
        <v>127317</v>
      </c>
      <c r="U17" s="60">
        <v>2118499</v>
      </c>
      <c r="V17" s="28">
        <f>U17/K17</f>
        <v>438.34036830126217</v>
      </c>
      <c r="W17" s="27">
        <f>U17/P17</f>
        <v>5.4712493780114967E-2</v>
      </c>
    </row>
    <row r="18" spans="1:23" ht="10.5" customHeight="1" x14ac:dyDescent="0.2">
      <c r="A18" s="2" t="s">
        <v>41</v>
      </c>
      <c r="B18" s="92">
        <v>978</v>
      </c>
      <c r="C18" s="126">
        <v>395</v>
      </c>
      <c r="D18" s="126">
        <v>82823</v>
      </c>
      <c r="E18" s="126">
        <v>389</v>
      </c>
      <c r="F18" s="127">
        <v>91908</v>
      </c>
      <c r="G18" s="88">
        <v>17620722</v>
      </c>
      <c r="H18" s="51">
        <f>G18/K18</f>
        <v>22136.585427135677</v>
      </c>
      <c r="I18" s="51">
        <v>36091</v>
      </c>
      <c r="J18" s="51">
        <v>963516</v>
      </c>
      <c r="K18" s="51">
        <v>796</v>
      </c>
      <c r="L18" s="71">
        <f>K18/B18</f>
        <v>0.81390593047034765</v>
      </c>
      <c r="M18" s="51">
        <v>5970000</v>
      </c>
      <c r="N18" s="71">
        <v>0.50799920047563019</v>
      </c>
      <c r="O18" s="143">
        <v>10723297</v>
      </c>
      <c r="P18" s="143">
        <v>8212622</v>
      </c>
      <c r="Q18" s="74">
        <f>P18/O18</f>
        <v>0.7658672514619338</v>
      </c>
      <c r="R18" s="71">
        <f>O18/G18</f>
        <v>0.6085617263583184</v>
      </c>
      <c r="S18" s="61">
        <v>476325</v>
      </c>
      <c r="T18" s="60">
        <v>26843</v>
      </c>
      <c r="U18" s="60">
        <v>449482</v>
      </c>
      <c r="V18" s="28">
        <f>U18/K18</f>
        <v>564.6758793969849</v>
      </c>
      <c r="W18" s="27">
        <f>U18/P18</f>
        <v>5.4730632920886896E-2</v>
      </c>
    </row>
    <row r="19" spans="1:23" ht="10.5" customHeight="1" x14ac:dyDescent="0.2">
      <c r="A19" s="2" t="s">
        <v>40</v>
      </c>
      <c r="B19" s="92">
        <v>3400</v>
      </c>
      <c r="C19" s="126">
        <v>1411</v>
      </c>
      <c r="D19" s="126">
        <v>335967</v>
      </c>
      <c r="E19" s="126">
        <v>1301</v>
      </c>
      <c r="F19" s="127">
        <v>236345</v>
      </c>
      <c r="G19" s="88">
        <v>63670975</v>
      </c>
      <c r="H19" s="51">
        <f>G19/K19</f>
        <v>22927.970831832914</v>
      </c>
      <c r="I19" s="51">
        <v>187134</v>
      </c>
      <c r="J19" s="51">
        <v>4257026</v>
      </c>
      <c r="K19" s="51">
        <v>2777</v>
      </c>
      <c r="L19" s="71">
        <f>K19/B19</f>
        <v>0.81676470588235295</v>
      </c>
      <c r="M19" s="51">
        <v>20827500</v>
      </c>
      <c r="N19" s="71">
        <v>0.70470266673496862</v>
      </c>
      <c r="O19" s="143">
        <v>38773583</v>
      </c>
      <c r="P19" s="143">
        <v>32450565</v>
      </c>
      <c r="Q19" s="74">
        <f>P19/O19</f>
        <v>0.83692458857877539</v>
      </c>
      <c r="R19" s="71">
        <f>O19/G19</f>
        <v>0.60896794811136468</v>
      </c>
      <c r="S19" s="61">
        <v>1882124</v>
      </c>
      <c r="T19" s="60">
        <v>92893</v>
      </c>
      <c r="U19" s="60">
        <v>1789231</v>
      </c>
      <c r="V19" s="28">
        <f>U19/K19</f>
        <v>644.30356499819948</v>
      </c>
      <c r="W19" s="27">
        <f>U19/P19</f>
        <v>5.5137129353525896E-2</v>
      </c>
    </row>
    <row r="20" spans="1:23" ht="10.5" customHeight="1" x14ac:dyDescent="0.2">
      <c r="A20" s="2" t="s">
        <v>39</v>
      </c>
      <c r="B20" s="92">
        <v>3644</v>
      </c>
      <c r="C20" s="126">
        <v>1540</v>
      </c>
      <c r="D20" s="126">
        <v>362599</v>
      </c>
      <c r="E20" s="126">
        <v>1339</v>
      </c>
      <c r="F20" s="127">
        <v>267883</v>
      </c>
      <c r="G20" s="88">
        <v>72771411</v>
      </c>
      <c r="H20" s="51">
        <f>G20/K20</f>
        <v>24576.633232016211</v>
      </c>
      <c r="I20" s="51">
        <v>127790</v>
      </c>
      <c r="J20" s="51">
        <v>3441074</v>
      </c>
      <c r="K20" s="51">
        <v>2961</v>
      </c>
      <c r="L20" s="71">
        <f>K20/B20</f>
        <v>0.81256860592755209</v>
      </c>
      <c r="M20" s="51">
        <v>22207500</v>
      </c>
      <c r="N20" s="71">
        <v>0.19956946376109702</v>
      </c>
      <c r="O20" s="143">
        <v>47250627</v>
      </c>
      <c r="P20" s="143">
        <v>41132542</v>
      </c>
      <c r="Q20" s="74">
        <f t="shared" ref="Q20" si="0">P20/O20</f>
        <v>0.87051843777649762</v>
      </c>
      <c r="R20" s="71">
        <f>O20/G20</f>
        <v>0.64930205901875393</v>
      </c>
      <c r="S20" s="61">
        <v>2385678</v>
      </c>
      <c r="T20" s="60">
        <v>77896</v>
      </c>
      <c r="U20" s="60">
        <v>2307782</v>
      </c>
      <c r="V20" s="28">
        <f>U20/K20</f>
        <v>779.39277271192168</v>
      </c>
      <c r="W20" s="27">
        <f>U20/P20</f>
        <v>5.6105990240039143E-2</v>
      </c>
    </row>
    <row r="21" spans="1:23" ht="10.5" customHeight="1" x14ac:dyDescent="0.2">
      <c r="A21" s="2" t="s">
        <v>38</v>
      </c>
      <c r="B21" s="92">
        <v>3228</v>
      </c>
      <c r="C21" s="126">
        <v>1461</v>
      </c>
      <c r="D21" s="126">
        <v>352835</v>
      </c>
      <c r="E21" s="126">
        <v>1103</v>
      </c>
      <c r="F21" s="127">
        <v>230894</v>
      </c>
      <c r="G21" s="88">
        <v>69643659</v>
      </c>
      <c r="H21" s="51">
        <f>G21/K21</f>
        <v>26241.016955538809</v>
      </c>
      <c r="I21" s="51">
        <v>91136</v>
      </c>
      <c r="J21" s="51">
        <v>2299369</v>
      </c>
      <c r="K21" s="51">
        <v>2654</v>
      </c>
      <c r="L21" s="71">
        <f>K21/B21</f>
        <v>0.82218091697645601</v>
      </c>
      <c r="M21" s="51">
        <v>19905000</v>
      </c>
      <c r="N21" s="71">
        <v>0.25307524565939721</v>
      </c>
      <c r="O21" s="143">
        <v>47530426</v>
      </c>
      <c r="P21" s="143">
        <v>42488751</v>
      </c>
      <c r="Q21" s="74">
        <f>P21/O21</f>
        <v>0.89392741819734589</v>
      </c>
      <c r="R21" s="71">
        <f>O21/G21</f>
        <v>0.6824803102318332</v>
      </c>
      <c r="S21" s="61">
        <v>2464356</v>
      </c>
      <c r="T21" s="60">
        <v>80752</v>
      </c>
      <c r="U21" s="60">
        <v>2383604</v>
      </c>
      <c r="V21" s="28">
        <f>U21/K21</f>
        <v>898.11755840241142</v>
      </c>
      <c r="W21" s="27">
        <f>U21/P21</f>
        <v>5.6099648586987176E-2</v>
      </c>
    </row>
    <row r="22" spans="1:23" ht="10.5" customHeight="1" x14ac:dyDescent="0.2">
      <c r="A22" s="2" t="s">
        <v>37</v>
      </c>
      <c r="B22" s="92">
        <v>4871</v>
      </c>
      <c r="C22" s="126">
        <v>2182</v>
      </c>
      <c r="D22" s="126">
        <v>555330</v>
      </c>
      <c r="E22" s="126">
        <v>1581</v>
      </c>
      <c r="F22" s="127">
        <v>343023</v>
      </c>
      <c r="G22" s="88">
        <v>110207264</v>
      </c>
      <c r="H22" s="51">
        <f>G22/K22</f>
        <v>28280.026687195277</v>
      </c>
      <c r="I22" s="51">
        <v>197149</v>
      </c>
      <c r="J22" s="51">
        <v>3783809.6399999997</v>
      </c>
      <c r="K22" s="51">
        <v>3897</v>
      </c>
      <c r="L22" s="71">
        <f>K22/B22</f>
        <v>0.80004105933073288</v>
      </c>
      <c r="M22" s="51">
        <v>29227500</v>
      </c>
      <c r="N22" s="71">
        <v>0.56582943141242237</v>
      </c>
      <c r="O22" s="143">
        <v>77393103.359999999</v>
      </c>
      <c r="P22" s="143">
        <v>72081832</v>
      </c>
      <c r="Q22" s="74">
        <f>P22/O22</f>
        <v>0.93137280804861633</v>
      </c>
      <c r="R22" s="71">
        <f>O22/G22</f>
        <v>0.70225047379816996</v>
      </c>
      <c r="S22" s="61">
        <v>4180767</v>
      </c>
      <c r="T22" s="60">
        <v>127377</v>
      </c>
      <c r="U22" s="60">
        <v>4053390</v>
      </c>
      <c r="V22" s="28">
        <f>U22/K22</f>
        <v>1040.130869899923</v>
      </c>
      <c r="W22" s="27">
        <f>U22/P22</f>
        <v>5.6233171210187886E-2</v>
      </c>
    </row>
    <row r="23" spans="1:23" ht="10.5" customHeight="1" x14ac:dyDescent="0.2">
      <c r="A23" s="2" t="s">
        <v>36</v>
      </c>
      <c r="B23" s="92">
        <v>1951</v>
      </c>
      <c r="C23" s="126">
        <v>860</v>
      </c>
      <c r="D23" s="126">
        <v>214568</v>
      </c>
      <c r="E23" s="126">
        <v>575</v>
      </c>
      <c r="F23" s="127">
        <v>124029</v>
      </c>
      <c r="G23" s="88">
        <v>45313247</v>
      </c>
      <c r="H23" s="51">
        <f>G23/K23</f>
        <v>30534.533018867925</v>
      </c>
      <c r="I23" s="51">
        <v>13404</v>
      </c>
      <c r="J23" s="51">
        <v>1487009</v>
      </c>
      <c r="K23" s="51">
        <v>1484</v>
      </c>
      <c r="L23" s="71">
        <f>K23/B23</f>
        <v>0.76063557150179395</v>
      </c>
      <c r="M23" s="51">
        <v>11130000</v>
      </c>
      <c r="N23" s="71">
        <v>0.16364065013121759</v>
      </c>
      <c r="O23" s="143">
        <v>32709642</v>
      </c>
      <c r="P23" s="143">
        <v>30614081</v>
      </c>
      <c r="Q23" s="74">
        <f>P23/O23</f>
        <v>0.93593445626827709</v>
      </c>
      <c r="R23" s="71">
        <f>O23/G23</f>
        <v>0.72185606120876744</v>
      </c>
      <c r="S23" s="61">
        <v>1775612</v>
      </c>
      <c r="T23" s="60">
        <v>49711</v>
      </c>
      <c r="U23" s="60">
        <v>1725901</v>
      </c>
      <c r="V23" s="28">
        <f>U23/K23</f>
        <v>1163.006064690027</v>
      </c>
      <c r="W23" s="27">
        <f>U23/P23</f>
        <v>5.6376051268695604E-2</v>
      </c>
    </row>
    <row r="24" spans="1:23" ht="10.5" customHeight="1" x14ac:dyDescent="0.2">
      <c r="A24" s="2" t="s">
        <v>35</v>
      </c>
      <c r="B24" s="92">
        <v>6012</v>
      </c>
      <c r="C24" s="126">
        <v>2634</v>
      </c>
      <c r="D24" s="126">
        <v>707827</v>
      </c>
      <c r="E24" s="126">
        <v>1783</v>
      </c>
      <c r="F24" s="127">
        <v>381400</v>
      </c>
      <c r="G24" s="88">
        <v>151620209</v>
      </c>
      <c r="H24" s="51">
        <f>G24/K24</f>
        <v>33286.544237102084</v>
      </c>
      <c r="I24" s="51">
        <v>363977</v>
      </c>
      <c r="J24" s="51">
        <v>4439681</v>
      </c>
      <c r="K24" s="51">
        <v>4555</v>
      </c>
      <c r="L24" s="71">
        <f>K24/B24</f>
        <v>0.75765136393878907</v>
      </c>
      <c r="M24" s="51">
        <v>34162500</v>
      </c>
      <c r="N24" s="71">
        <v>0.40597068347994325</v>
      </c>
      <c r="O24" s="143">
        <v>113382005</v>
      </c>
      <c r="P24" s="143">
        <v>105100390</v>
      </c>
      <c r="Q24" s="74">
        <f>P24/O24</f>
        <v>0.92695829466060331</v>
      </c>
      <c r="R24" s="71">
        <f>O24/G24</f>
        <v>0.74780272199730313</v>
      </c>
      <c r="S24" s="61">
        <v>6095824</v>
      </c>
      <c r="T24" s="60">
        <v>181744</v>
      </c>
      <c r="U24" s="60">
        <v>5914080</v>
      </c>
      <c r="V24" s="28">
        <f>U24/K24</f>
        <v>1298.371020856202</v>
      </c>
      <c r="W24" s="27">
        <f>U24/P24</f>
        <v>5.6270771212171528E-2</v>
      </c>
    </row>
    <row r="25" spans="1:23" ht="10.5" customHeight="1" x14ac:dyDescent="0.2">
      <c r="A25" s="2" t="s">
        <v>34</v>
      </c>
      <c r="B25" s="92">
        <v>7491</v>
      </c>
      <c r="C25" s="126">
        <v>3179</v>
      </c>
      <c r="D25" s="126">
        <v>867308.71</v>
      </c>
      <c r="E25" s="126">
        <v>2072</v>
      </c>
      <c r="F25" s="127">
        <v>495038</v>
      </c>
      <c r="G25" s="88">
        <v>200961718</v>
      </c>
      <c r="H25" s="51">
        <f>G25/K25</f>
        <v>37009.524493554331</v>
      </c>
      <c r="I25" s="51">
        <v>210527</v>
      </c>
      <c r="J25" s="51">
        <v>4624776</v>
      </c>
      <c r="K25" s="51">
        <v>5430</v>
      </c>
      <c r="L25" s="71">
        <f>K25/B25</f>
        <v>0.72486984381257513</v>
      </c>
      <c r="M25" s="51">
        <v>40725000</v>
      </c>
      <c r="N25" s="71">
        <v>0.4892869290285855</v>
      </c>
      <c r="O25" s="143">
        <v>155822469</v>
      </c>
      <c r="P25" s="143">
        <v>149065375</v>
      </c>
      <c r="Q25" s="74">
        <f>P25/O25</f>
        <v>0.95663594574412758</v>
      </c>
      <c r="R25" s="71">
        <f>O25/G25</f>
        <v>0.77538384201114363</v>
      </c>
      <c r="S25" s="61">
        <v>8645797</v>
      </c>
      <c r="T25" s="60">
        <v>251749</v>
      </c>
      <c r="U25" s="60">
        <v>8394048</v>
      </c>
      <c r="V25" s="28">
        <f>U25/K25</f>
        <v>1545.8651933701658</v>
      </c>
      <c r="W25" s="27">
        <f>U25/P25</f>
        <v>5.6311185612352967E-2</v>
      </c>
    </row>
    <row r="26" spans="1:23" ht="10.5" customHeight="1" x14ac:dyDescent="0.2">
      <c r="A26" s="2" t="s">
        <v>33</v>
      </c>
      <c r="B26" s="92">
        <v>11828</v>
      </c>
      <c r="C26" s="126">
        <v>4732</v>
      </c>
      <c r="D26" s="126">
        <v>1510472</v>
      </c>
      <c r="E26" s="126">
        <v>2640</v>
      </c>
      <c r="F26" s="127">
        <v>666035</v>
      </c>
      <c r="G26" s="88">
        <v>334589136</v>
      </c>
      <c r="H26" s="51">
        <f>G26/K26</f>
        <v>44187.68304278922</v>
      </c>
      <c r="I26" s="51">
        <v>429867</v>
      </c>
      <c r="J26" s="51">
        <v>6296668</v>
      </c>
      <c r="K26" s="51">
        <v>7572</v>
      </c>
      <c r="L26" s="71">
        <f>K26/B26</f>
        <v>0.64017585390598575</v>
      </c>
      <c r="M26" s="51">
        <v>56790000</v>
      </c>
      <c r="N26" s="71">
        <v>0.59763604478425003</v>
      </c>
      <c r="O26" s="143">
        <v>271932335</v>
      </c>
      <c r="P26" s="143">
        <v>262022055</v>
      </c>
      <c r="Q26" s="74">
        <f>P26/O26</f>
        <v>0.96355608096403833</v>
      </c>
      <c r="R26" s="71">
        <f>O26/G26</f>
        <v>0.81273510028131934</v>
      </c>
      <c r="S26" s="61">
        <v>15197311</v>
      </c>
      <c r="T26" s="60">
        <v>434882</v>
      </c>
      <c r="U26" s="60">
        <v>14762429</v>
      </c>
      <c r="V26" s="28">
        <f>U26/K26</f>
        <v>1949.6076333861595</v>
      </c>
      <c r="W26" s="27">
        <f>U26/P26</f>
        <v>5.6340406153978145E-2</v>
      </c>
    </row>
    <row r="27" spans="1:23" ht="10.5" customHeight="1" x14ac:dyDescent="0.2">
      <c r="A27" s="2" t="s">
        <v>32</v>
      </c>
      <c r="B27" s="92">
        <v>7982</v>
      </c>
      <c r="C27" s="126">
        <v>2884</v>
      </c>
      <c r="D27" s="126">
        <v>1127211</v>
      </c>
      <c r="E27" s="126">
        <v>1324</v>
      </c>
      <c r="F27" s="127">
        <v>409066</v>
      </c>
      <c r="G27" s="88">
        <v>234284530</v>
      </c>
      <c r="H27" s="51">
        <f>G27/K27</f>
        <v>53995.051855266189</v>
      </c>
      <c r="I27" s="51">
        <v>437477</v>
      </c>
      <c r="J27" s="51">
        <v>4308931</v>
      </c>
      <c r="K27" s="51">
        <v>4339</v>
      </c>
      <c r="L27" s="71">
        <f>K27/B27</f>
        <v>0.54359809571535955</v>
      </c>
      <c r="M27" s="51">
        <v>32542500</v>
      </c>
      <c r="N27" s="71">
        <v>0.4227194372418</v>
      </c>
      <c r="O27" s="143">
        <v>197870576</v>
      </c>
      <c r="P27" s="143">
        <v>192564108</v>
      </c>
      <c r="Q27" s="74">
        <f>P27/O27</f>
        <v>0.97318212688681915</v>
      </c>
      <c r="R27" s="71">
        <f>O27/G27</f>
        <v>0.84457380092488399</v>
      </c>
      <c r="S27" s="61">
        <v>11168712</v>
      </c>
      <c r="T27" s="60">
        <v>282553</v>
      </c>
      <c r="U27" s="60">
        <v>10886159</v>
      </c>
      <c r="V27" s="28">
        <f>U27/K27</f>
        <v>2508.9096566029039</v>
      </c>
      <c r="W27" s="27">
        <f>U27/P27</f>
        <v>5.6532648337560394E-2</v>
      </c>
    </row>
    <row r="28" spans="1:23" ht="10.5" customHeight="1" x14ac:dyDescent="0.2">
      <c r="A28" s="2" t="s">
        <v>31</v>
      </c>
      <c r="B28" s="92">
        <v>4646</v>
      </c>
      <c r="C28" s="126">
        <v>1452</v>
      </c>
      <c r="D28" s="126">
        <v>816342</v>
      </c>
      <c r="E28" s="126">
        <v>577</v>
      </c>
      <c r="F28" s="127">
        <v>226341</v>
      </c>
      <c r="G28" s="88">
        <v>134012993</v>
      </c>
      <c r="H28" s="51">
        <f>G28/K28</f>
        <v>63937.49666030534</v>
      </c>
      <c r="I28" s="51">
        <v>386863</v>
      </c>
      <c r="J28" s="51">
        <v>2500043</v>
      </c>
      <c r="K28" s="51">
        <v>2096</v>
      </c>
      <c r="L28" s="71">
        <f>K28/B28</f>
        <v>0.45114076625053812</v>
      </c>
      <c r="M28" s="51">
        <v>15720000</v>
      </c>
      <c r="N28" s="71">
        <v>0.40314616084577809</v>
      </c>
      <c r="O28" s="143">
        <v>116179813</v>
      </c>
      <c r="P28" s="143">
        <v>113911914</v>
      </c>
      <c r="Q28" s="74">
        <f>P28/O28</f>
        <v>0.98047940566060299</v>
      </c>
      <c r="R28" s="71">
        <f>O28/G28</f>
        <v>0.86692947004026688</v>
      </c>
      <c r="S28" s="61">
        <v>6606893</v>
      </c>
      <c r="T28" s="60">
        <v>156238</v>
      </c>
      <c r="U28" s="60">
        <v>6450655</v>
      </c>
      <c r="V28" s="28">
        <f>U28/K28</f>
        <v>3077.602576335878</v>
      </c>
      <c r="W28" s="27">
        <f>U28/P28</f>
        <v>5.6628448890780642E-2</v>
      </c>
    </row>
    <row r="29" spans="1:23" ht="10.5" customHeight="1" x14ac:dyDescent="0.2">
      <c r="A29" s="2" t="s">
        <v>30</v>
      </c>
      <c r="B29" s="92">
        <v>3946</v>
      </c>
      <c r="C29" s="126">
        <v>1032</v>
      </c>
      <c r="D29" s="126">
        <v>733404</v>
      </c>
      <c r="E29" s="126">
        <v>452</v>
      </c>
      <c r="F29" s="127">
        <v>199839</v>
      </c>
      <c r="G29" s="88">
        <v>118287293</v>
      </c>
      <c r="H29" s="51">
        <f>G29/K29</f>
        <v>77413.14986910994</v>
      </c>
      <c r="I29" s="51">
        <v>536424</v>
      </c>
      <c r="J29" s="51">
        <v>2084778</v>
      </c>
      <c r="K29" s="51">
        <v>1528</v>
      </c>
      <c r="L29" s="71">
        <f>K29/B29</f>
        <v>0.38722757222503801</v>
      </c>
      <c r="M29" s="51">
        <v>11460000</v>
      </c>
      <c r="N29" s="71">
        <v>0.25500798635613814</v>
      </c>
      <c r="O29" s="143">
        <v>105278939</v>
      </c>
      <c r="P29" s="143">
        <v>101526220</v>
      </c>
      <c r="Q29" s="74">
        <f>P29/O29</f>
        <v>0.96435451348916046</v>
      </c>
      <c r="R29" s="71">
        <f>O29/G29</f>
        <v>0.89002746051513748</v>
      </c>
      <c r="S29" s="61">
        <v>5888536</v>
      </c>
      <c r="T29" s="60">
        <v>155308</v>
      </c>
      <c r="U29" s="60">
        <v>5733228</v>
      </c>
      <c r="V29" s="28">
        <f>U29/K29</f>
        <v>3752.1125654450261</v>
      </c>
      <c r="W29" s="27">
        <f>U29/P29</f>
        <v>5.6470417198631051E-2</v>
      </c>
    </row>
    <row r="30" spans="1:23" ht="10.5" customHeight="1" x14ac:dyDescent="0.2">
      <c r="A30" s="2" t="s">
        <v>29</v>
      </c>
      <c r="B30" s="92">
        <v>867</v>
      </c>
      <c r="C30" s="126">
        <v>195</v>
      </c>
      <c r="D30" s="126">
        <v>168724</v>
      </c>
      <c r="E30" s="126">
        <v>78</v>
      </c>
      <c r="F30" s="127">
        <v>33145</v>
      </c>
      <c r="G30" s="88">
        <v>24481592</v>
      </c>
      <c r="H30" s="51">
        <f>G30/K30</f>
        <v>87434.257142857139</v>
      </c>
      <c r="I30" s="51">
        <v>277340</v>
      </c>
      <c r="J30" s="51">
        <v>501770</v>
      </c>
      <c r="K30" s="51">
        <v>280</v>
      </c>
      <c r="L30" s="71">
        <f>K30/B30</f>
        <v>0.32295271049596308</v>
      </c>
      <c r="M30" s="51">
        <v>2100000</v>
      </c>
      <c r="N30" s="71">
        <v>0.2527581024317857</v>
      </c>
      <c r="O30" s="143">
        <v>22157162</v>
      </c>
      <c r="P30" s="143">
        <v>21686818</v>
      </c>
      <c r="Q30" s="74">
        <f>P30/O30</f>
        <v>0.97877237166023334</v>
      </c>
      <c r="R30" s="71">
        <f t="shared" ref="R30:R36" si="1">O30/G30</f>
        <v>0.90505396871249222</v>
      </c>
      <c r="S30" s="61">
        <v>1257826</v>
      </c>
      <c r="T30" s="60">
        <v>32790</v>
      </c>
      <c r="U30" s="60">
        <v>1225036</v>
      </c>
      <c r="V30" s="28">
        <f>U30/K30</f>
        <v>4375.1285714285714</v>
      </c>
      <c r="W30" s="27">
        <f>U30/P30</f>
        <v>5.6487586145648479E-2</v>
      </c>
    </row>
    <row r="31" spans="1:23" ht="10.5" customHeight="1" x14ac:dyDescent="0.2">
      <c r="A31" s="2" t="s">
        <v>28</v>
      </c>
      <c r="B31" s="92">
        <v>2226</v>
      </c>
      <c r="C31" s="126">
        <v>488</v>
      </c>
      <c r="D31" s="126">
        <v>571882</v>
      </c>
      <c r="E31" s="126">
        <v>170</v>
      </c>
      <c r="F31" s="127">
        <v>113085</v>
      </c>
      <c r="G31" s="88">
        <v>68433128</v>
      </c>
      <c r="H31" s="51">
        <f>G31/K31</f>
        <v>101082.9069423929</v>
      </c>
      <c r="I31" s="51">
        <v>412906</v>
      </c>
      <c r="J31" s="51">
        <v>1396769</v>
      </c>
      <c r="K31" s="51">
        <v>677</v>
      </c>
      <c r="L31" s="71">
        <f>K31/B31</f>
        <v>0.30413297394429473</v>
      </c>
      <c r="M31" s="51">
        <v>5077500</v>
      </c>
      <c r="N31" s="71">
        <v>1.6108053489016283E-2</v>
      </c>
      <c r="O31" s="143">
        <v>62371765</v>
      </c>
      <c r="P31" s="143">
        <v>60051581</v>
      </c>
      <c r="Q31" s="74">
        <f>P31/O31</f>
        <v>0.96280073202994976</v>
      </c>
      <c r="R31" s="71">
        <f t="shared" si="1"/>
        <v>0.91142648046133445</v>
      </c>
      <c r="S31" s="61">
        <v>3482976</v>
      </c>
      <c r="T31" s="60">
        <v>105568</v>
      </c>
      <c r="U31" s="60">
        <v>3377408</v>
      </c>
      <c r="V31" s="28">
        <f>U31/K31</f>
        <v>4988.7858197932055</v>
      </c>
      <c r="W31" s="27">
        <f>U31/P31</f>
        <v>5.6241783209671034E-2</v>
      </c>
    </row>
    <row r="32" spans="1:23" ht="10.5" customHeight="1" x14ac:dyDescent="0.2">
      <c r="A32" s="1" t="s">
        <v>27</v>
      </c>
      <c r="B32" s="92">
        <v>1111</v>
      </c>
      <c r="C32" s="126">
        <v>207</v>
      </c>
      <c r="D32" s="126">
        <v>323534</v>
      </c>
      <c r="E32" s="126">
        <v>59</v>
      </c>
      <c r="F32" s="127">
        <v>65267</v>
      </c>
      <c r="G32" s="88">
        <v>33168466</v>
      </c>
      <c r="H32" s="51">
        <f>G32/K32</f>
        <v>119741.75451263538</v>
      </c>
      <c r="I32" s="51">
        <v>147053</v>
      </c>
      <c r="J32" s="51">
        <v>686625</v>
      </c>
      <c r="K32" s="51">
        <v>277</v>
      </c>
      <c r="L32" s="71">
        <f>K32/B32</f>
        <v>0.24932493249324933</v>
      </c>
      <c r="M32" s="51">
        <v>2077500</v>
      </c>
      <c r="N32" s="71">
        <v>0.11717658079244872</v>
      </c>
      <c r="O32" s="143">
        <v>30551394</v>
      </c>
      <c r="P32" s="143">
        <v>30046936</v>
      </c>
      <c r="Q32" s="74">
        <f>P32/O32</f>
        <v>0.98348821660969055</v>
      </c>
      <c r="R32" s="71">
        <f t="shared" si="1"/>
        <v>0.92109758708768741</v>
      </c>
      <c r="S32" s="61">
        <v>1742729</v>
      </c>
      <c r="T32" s="60">
        <v>77972</v>
      </c>
      <c r="U32" s="60">
        <v>1664757</v>
      </c>
      <c r="V32" s="28">
        <f t="shared" ref="V32:V36" si="2">U32/K32</f>
        <v>6009.9530685920581</v>
      </c>
      <c r="W32" s="27">
        <f>U32/P32</f>
        <v>5.5405216691645366E-2</v>
      </c>
    </row>
    <row r="33" spans="1:23" ht="10.5" customHeight="1" x14ac:dyDescent="0.2">
      <c r="A33" s="2" t="s">
        <v>26</v>
      </c>
      <c r="B33" s="92">
        <v>1034</v>
      </c>
      <c r="C33" s="126">
        <v>161</v>
      </c>
      <c r="D33" s="126">
        <v>394399</v>
      </c>
      <c r="E33" s="126">
        <v>61</v>
      </c>
      <c r="F33" s="127">
        <v>101156</v>
      </c>
      <c r="G33" s="88">
        <v>35181955</v>
      </c>
      <c r="H33" s="51">
        <f>G33/K33</f>
        <v>150350.23504273503</v>
      </c>
      <c r="I33" s="51">
        <v>453211</v>
      </c>
      <c r="J33" s="51">
        <v>770090</v>
      </c>
      <c r="K33" s="51">
        <v>234</v>
      </c>
      <c r="L33" s="71">
        <f>K33/B33</f>
        <v>0.22630560928433269</v>
      </c>
      <c r="M33" s="51">
        <v>1755000</v>
      </c>
      <c r="N33" s="71">
        <v>4.3123783688152388E-2</v>
      </c>
      <c r="O33" s="143">
        <v>33110076</v>
      </c>
      <c r="P33" s="143">
        <v>31859217</v>
      </c>
      <c r="Q33" s="74">
        <f>P33/O33</f>
        <v>0.96222119816336271</v>
      </c>
      <c r="R33" s="71">
        <f t="shared" si="1"/>
        <v>0.94110961144711824</v>
      </c>
      <c r="S33" s="61">
        <v>1847834</v>
      </c>
      <c r="T33" s="60">
        <v>102017</v>
      </c>
      <c r="U33" s="60">
        <v>1745817</v>
      </c>
      <c r="V33" s="28">
        <f t="shared" si="2"/>
        <v>7460.7564102564102</v>
      </c>
      <c r="W33" s="27">
        <f>U33/P33</f>
        <v>5.4797862734667961E-2</v>
      </c>
    </row>
    <row r="34" spans="1:23" ht="10.5" customHeight="1" x14ac:dyDescent="0.2">
      <c r="A34" s="2" t="s">
        <v>25</v>
      </c>
      <c r="B34" s="92">
        <v>466</v>
      </c>
      <c r="C34" s="126">
        <v>61</v>
      </c>
      <c r="D34" s="126">
        <v>209418</v>
      </c>
      <c r="E34" s="126">
        <v>32</v>
      </c>
      <c r="F34" s="127">
        <v>56557</v>
      </c>
      <c r="G34" s="88">
        <v>17457001</v>
      </c>
      <c r="H34" s="51">
        <f>G34/K34</f>
        <v>179969.0824742268</v>
      </c>
      <c r="I34" s="51">
        <v>855611</v>
      </c>
      <c r="J34" s="51">
        <v>420242</v>
      </c>
      <c r="K34" s="51">
        <v>97</v>
      </c>
      <c r="L34" s="71">
        <f>K34/B34</f>
        <v>0.20815450643776823</v>
      </c>
      <c r="M34" s="51">
        <v>727500</v>
      </c>
      <c r="N34" s="71">
        <v>3.8602306778342213E-2</v>
      </c>
      <c r="O34" s="143">
        <v>17164870</v>
      </c>
      <c r="P34" s="143">
        <v>17059610</v>
      </c>
      <c r="Q34" s="74">
        <f>P34/O34</f>
        <v>0.99386770770766109</v>
      </c>
      <c r="R34" s="71">
        <f t="shared" si="1"/>
        <v>0.98326568234715683</v>
      </c>
      <c r="S34" s="61">
        <v>989457</v>
      </c>
      <c r="T34" s="60">
        <v>35984</v>
      </c>
      <c r="U34" s="60">
        <v>953473</v>
      </c>
      <c r="V34" s="28">
        <f t="shared" si="2"/>
        <v>9829.6185567010307</v>
      </c>
      <c r="W34" s="27">
        <f>U34/P34</f>
        <v>5.5890668075061503E-2</v>
      </c>
    </row>
    <row r="35" spans="1:23" ht="10.5" customHeight="1" x14ac:dyDescent="0.2">
      <c r="A35" s="8" t="s">
        <v>4</v>
      </c>
      <c r="B35" s="92">
        <v>1061</v>
      </c>
      <c r="C35" s="128">
        <v>76</v>
      </c>
      <c r="D35" s="128">
        <v>824533</v>
      </c>
      <c r="E35" s="128">
        <v>29</v>
      </c>
      <c r="F35" s="129">
        <v>206575</v>
      </c>
      <c r="G35" s="88">
        <v>50951439</v>
      </c>
      <c r="H35" s="51">
        <f>G35/K35</f>
        <v>471772.58333333331</v>
      </c>
      <c r="I35" s="51">
        <v>2686685</v>
      </c>
      <c r="J35" s="51">
        <v>862984</v>
      </c>
      <c r="K35" s="51">
        <v>108</v>
      </c>
      <c r="L35" s="71">
        <f t="shared" ref="L13:L36" si="3">K35/B35</f>
        <v>0.10179076343072573</v>
      </c>
      <c r="M35" s="51">
        <v>810000</v>
      </c>
      <c r="N35" s="71">
        <v>3.0890926704423183E-3</v>
      </c>
      <c r="O35" s="143">
        <v>51965140</v>
      </c>
      <c r="P35" s="143">
        <v>44206137</v>
      </c>
      <c r="Q35" s="74">
        <f>P35/O35</f>
        <v>0.85068830758466152</v>
      </c>
      <c r="R35" s="78">
        <f t="shared" si="1"/>
        <v>1.0198954341603581</v>
      </c>
      <c r="S35" s="61">
        <v>2563956</v>
      </c>
      <c r="T35" s="60">
        <v>109031</v>
      </c>
      <c r="U35" s="60">
        <v>2454925</v>
      </c>
      <c r="V35" s="28">
        <f t="shared" si="2"/>
        <v>22730.787037037036</v>
      </c>
      <c r="W35" s="27">
        <f t="shared" ref="W35" si="4">U35/P35</f>
        <v>5.5533578968911035E-2</v>
      </c>
    </row>
    <row r="36" spans="1:23" ht="10.5" customHeight="1" thickBot="1" x14ac:dyDescent="0.25">
      <c r="A36" s="24" t="s">
        <v>1</v>
      </c>
      <c r="B36" s="96">
        <f t="shared" ref="B36:U36" si="5">SUM(B13:B35)</f>
        <v>105182</v>
      </c>
      <c r="C36" s="30">
        <f t="shared" ref="C36:F36" si="6">SUM(C13:C35)</f>
        <v>30369</v>
      </c>
      <c r="D36" s="30">
        <f t="shared" si="6"/>
        <v>10946999.140000001</v>
      </c>
      <c r="E36" s="30">
        <f t="shared" si="6"/>
        <v>27628</v>
      </c>
      <c r="F36" s="30">
        <f t="shared" si="6"/>
        <v>7047118</v>
      </c>
      <c r="G36" s="89">
        <f t="shared" si="5"/>
        <v>2072845950</v>
      </c>
      <c r="H36" s="81">
        <f t="shared" ref="H14:H36" si="7">G36/K36</f>
        <v>31943.996763754047</v>
      </c>
      <c r="I36" s="30">
        <f t="shared" si="5"/>
        <v>12284891</v>
      </c>
      <c r="J36" s="30">
        <f t="shared" si="5"/>
        <v>122050695.64</v>
      </c>
      <c r="K36" s="30">
        <f t="shared" si="5"/>
        <v>64890</v>
      </c>
      <c r="L36" s="72">
        <f t="shared" si="3"/>
        <v>0.61693065353387466</v>
      </c>
      <c r="M36" s="30">
        <f t="shared" si="5"/>
        <v>486675000</v>
      </c>
      <c r="N36" s="72">
        <v>0.25144013717373193</v>
      </c>
      <c r="O36" s="30">
        <f t="shared" si="5"/>
        <v>1476405145.3600001</v>
      </c>
      <c r="P36" s="144">
        <v>1330700305</v>
      </c>
      <c r="Q36" s="72">
        <f>P36/O36</f>
        <v>0.90131107249394471</v>
      </c>
      <c r="R36" s="72">
        <f t="shared" si="1"/>
        <v>0.71225994645670609</v>
      </c>
      <c r="S36" s="30">
        <f t="shared" si="5"/>
        <v>82211627</v>
      </c>
      <c r="T36" s="30">
        <f>SUM(T13:T35)</f>
        <v>2611421</v>
      </c>
      <c r="U36" s="30">
        <f t="shared" si="5"/>
        <v>79600206</v>
      </c>
      <c r="V36" s="31">
        <f t="shared" si="2"/>
        <v>1226.6944983818771</v>
      </c>
      <c r="W36" s="32">
        <f>U36/SUM(P14:P35)</f>
        <v>5.6157704117353408E-2</v>
      </c>
    </row>
    <row r="37" spans="1:23" ht="11.25" customHeight="1" thickBot="1" x14ac:dyDescent="0.25">
      <c r="A37" s="42" t="s">
        <v>107</v>
      </c>
      <c r="B37" s="90"/>
      <c r="C37" s="130"/>
      <c r="D37" s="130"/>
      <c r="E37" s="130"/>
      <c r="F37" s="130"/>
      <c r="G37" s="46"/>
      <c r="H37" s="46"/>
      <c r="I37" s="46"/>
      <c r="J37" s="47" t="s">
        <v>129</v>
      </c>
      <c r="K37" s="47"/>
      <c r="L37" s="48"/>
      <c r="M37" s="49"/>
      <c r="N37" s="49"/>
      <c r="O37" s="49"/>
      <c r="P37" s="49"/>
      <c r="Q37" s="49"/>
      <c r="R37" s="49"/>
      <c r="S37" s="46"/>
      <c r="T37" s="50"/>
      <c r="U37" s="50"/>
      <c r="V37" s="42"/>
      <c r="W37" s="42"/>
    </row>
    <row r="38" spans="1:23" ht="10.5" customHeight="1" x14ac:dyDescent="0.2">
      <c r="A38" s="2" t="s">
        <v>5</v>
      </c>
      <c r="B38" s="94">
        <v>5144</v>
      </c>
      <c r="C38" s="150">
        <v>26</v>
      </c>
      <c r="D38" s="150">
        <v>21880</v>
      </c>
      <c r="E38" s="125">
        <v>266</v>
      </c>
      <c r="F38" s="125">
        <v>245228</v>
      </c>
      <c r="G38" s="93">
        <v>-98567210</v>
      </c>
      <c r="H38" s="62">
        <f>G38/K38</f>
        <v>-81527.882547559973</v>
      </c>
      <c r="I38" s="36">
        <v>3164115</v>
      </c>
      <c r="J38" s="36">
        <v>1360764</v>
      </c>
      <c r="K38" s="36">
        <v>1209</v>
      </c>
      <c r="L38" s="70">
        <f t="shared" ref="L38:L56" si="8">K38/B38</f>
        <v>0.23503110419906686</v>
      </c>
      <c r="M38" s="33">
        <v>9067500</v>
      </c>
      <c r="N38" s="71">
        <v>0.63743024119502689</v>
      </c>
      <c r="O38" s="62">
        <v>-105831359</v>
      </c>
      <c r="P38" s="62">
        <v>-54703595</v>
      </c>
      <c r="Q38" s="76">
        <f t="shared" ref="Q38:Q57" si="9">P38/O38</f>
        <v>0.51689400492343673</v>
      </c>
      <c r="R38" s="76">
        <f t="shared" ref="R38:R57" si="10">O38/G38</f>
        <v>1.0736974192533197</v>
      </c>
      <c r="S38" s="36">
        <v>16066</v>
      </c>
      <c r="T38" s="36">
        <v>161</v>
      </c>
      <c r="U38" s="36">
        <v>15905</v>
      </c>
      <c r="V38" s="63">
        <f t="shared" ref="V38:V57" si="11">U38/K38</f>
        <v>13.15550041356493</v>
      </c>
      <c r="W38" s="37">
        <f t="shared" ref="W38:W57" si="12">U38/G38</f>
        <v>-1.6136197828872298E-4</v>
      </c>
    </row>
    <row r="39" spans="1:23" ht="10.5" customHeight="1" x14ac:dyDescent="0.2">
      <c r="A39" s="12" t="s">
        <v>62</v>
      </c>
      <c r="B39" s="95">
        <v>7610</v>
      </c>
      <c r="C39" s="149" t="s">
        <v>131</v>
      </c>
      <c r="D39" s="149" t="s">
        <v>131</v>
      </c>
      <c r="E39" s="127">
        <v>1229</v>
      </c>
      <c r="F39" s="127">
        <v>166243</v>
      </c>
      <c r="G39" s="93">
        <v>5234315</v>
      </c>
      <c r="H39" s="36">
        <f t="shared" ref="H39:H56" si="13">G39/K39</f>
        <v>2104.6702854845194</v>
      </c>
      <c r="I39" s="36">
        <v>215501</v>
      </c>
      <c r="J39" s="36">
        <v>527078</v>
      </c>
      <c r="K39" s="36">
        <v>2487</v>
      </c>
      <c r="L39" s="71">
        <f t="shared" si="8"/>
        <v>0.32680683311432324</v>
      </c>
      <c r="M39" s="51">
        <v>18652500</v>
      </c>
      <c r="N39" s="71">
        <v>0.91274585172241174</v>
      </c>
      <c r="O39" s="62">
        <v>-13729762</v>
      </c>
      <c r="P39" s="62">
        <v>-13008097</v>
      </c>
      <c r="Q39" s="74">
        <f t="shared" si="9"/>
        <v>0.9474379089746785</v>
      </c>
      <c r="R39" s="76">
        <f t="shared" si="10"/>
        <v>-2.6230293744262623</v>
      </c>
      <c r="S39" s="36">
        <v>7019</v>
      </c>
      <c r="T39" s="145">
        <v>0</v>
      </c>
      <c r="U39" s="36">
        <v>7019</v>
      </c>
      <c r="V39" s="38">
        <f t="shared" si="11"/>
        <v>2.8222758343385603</v>
      </c>
      <c r="W39" s="37">
        <f t="shared" si="12"/>
        <v>1.3409586545708465E-3</v>
      </c>
    </row>
    <row r="40" spans="1:23" ht="10.5" customHeight="1" x14ac:dyDescent="0.2">
      <c r="A40" s="12" t="s">
        <v>63</v>
      </c>
      <c r="B40" s="95">
        <v>7218</v>
      </c>
      <c r="C40" s="127">
        <v>615</v>
      </c>
      <c r="D40" s="127">
        <v>65303.73</v>
      </c>
      <c r="E40" s="127">
        <v>3866</v>
      </c>
      <c r="F40" s="127">
        <v>662931</v>
      </c>
      <c r="G40" s="93">
        <v>42305010</v>
      </c>
      <c r="H40" s="36">
        <f t="shared" si="13"/>
        <v>7195.9533934342571</v>
      </c>
      <c r="I40" s="36">
        <v>791482</v>
      </c>
      <c r="J40" s="36">
        <v>4230990</v>
      </c>
      <c r="K40" s="36">
        <v>5879</v>
      </c>
      <c r="L40" s="71">
        <f t="shared" si="8"/>
        <v>0.81449154890551401</v>
      </c>
      <c r="M40" s="51">
        <v>44092500</v>
      </c>
      <c r="N40" s="71">
        <v>0.92828176261553708</v>
      </c>
      <c r="O40" s="62">
        <v>-5226998</v>
      </c>
      <c r="P40" s="62">
        <v>-5293977</v>
      </c>
      <c r="Q40" s="74">
        <f t="shared" si="9"/>
        <v>1.0128140473748029</v>
      </c>
      <c r="R40" s="76">
        <f t="shared" si="10"/>
        <v>-0.12355505884527625</v>
      </c>
      <c r="S40" s="36">
        <v>192597</v>
      </c>
      <c r="T40" s="36">
        <v>21456</v>
      </c>
      <c r="U40" s="36">
        <v>171141</v>
      </c>
      <c r="V40" s="38">
        <f t="shared" si="11"/>
        <v>29.110563020921926</v>
      </c>
      <c r="W40" s="37">
        <f t="shared" si="12"/>
        <v>4.0454073879193034E-3</v>
      </c>
    </row>
    <row r="41" spans="1:23" ht="10.5" customHeight="1" x14ac:dyDescent="0.2">
      <c r="A41" s="12" t="s">
        <v>57</v>
      </c>
      <c r="B41" s="95">
        <v>6534</v>
      </c>
      <c r="C41" s="127">
        <v>1832</v>
      </c>
      <c r="D41" s="127">
        <v>281334</v>
      </c>
      <c r="E41" s="127">
        <v>3233</v>
      </c>
      <c r="F41" s="127">
        <v>573581</v>
      </c>
      <c r="G41" s="93">
        <v>69776522</v>
      </c>
      <c r="H41" s="36">
        <f t="shared" si="13"/>
        <v>12527.203231597845</v>
      </c>
      <c r="I41" s="36">
        <v>277498</v>
      </c>
      <c r="J41" s="36">
        <v>5473243</v>
      </c>
      <c r="K41" s="36">
        <v>5570</v>
      </c>
      <c r="L41" s="71">
        <f t="shared" si="8"/>
        <v>0.85246403428221607</v>
      </c>
      <c r="M41" s="51">
        <v>41775000</v>
      </c>
      <c r="N41" s="71">
        <v>0.91041614135673476</v>
      </c>
      <c r="O41" s="62">
        <v>22805777</v>
      </c>
      <c r="P41" s="62">
        <v>20822854</v>
      </c>
      <c r="Q41" s="74">
        <f t="shared" si="9"/>
        <v>0.91305172369264154</v>
      </c>
      <c r="R41" s="76">
        <f t="shared" si="10"/>
        <v>0.32684026584185438</v>
      </c>
      <c r="S41" s="36">
        <v>1349947</v>
      </c>
      <c r="T41" s="36">
        <v>116538</v>
      </c>
      <c r="U41" s="36">
        <v>1233409</v>
      </c>
      <c r="V41" s="38">
        <f t="shared" si="11"/>
        <v>221.43788150807899</v>
      </c>
      <c r="W41" s="37">
        <f t="shared" si="12"/>
        <v>1.7676561752390008E-2</v>
      </c>
    </row>
    <row r="42" spans="1:23" ht="10.5" customHeight="1" x14ac:dyDescent="0.2">
      <c r="A42" s="12" t="s">
        <v>56</v>
      </c>
      <c r="B42" s="95">
        <v>7357</v>
      </c>
      <c r="C42" s="127">
        <v>2820</v>
      </c>
      <c r="D42" s="127">
        <v>551707.69999999995</v>
      </c>
      <c r="E42" s="127">
        <v>3071</v>
      </c>
      <c r="F42" s="127">
        <v>589237</v>
      </c>
      <c r="G42" s="93">
        <v>111068234</v>
      </c>
      <c r="H42" s="36">
        <f t="shared" si="13"/>
        <v>17546.324486571881</v>
      </c>
      <c r="I42" s="36">
        <v>291362</v>
      </c>
      <c r="J42" s="36">
        <v>7256327</v>
      </c>
      <c r="K42" s="36">
        <v>6330</v>
      </c>
      <c r="L42" s="71">
        <f t="shared" si="8"/>
        <v>0.86040505640886233</v>
      </c>
      <c r="M42" s="51">
        <v>47475000</v>
      </c>
      <c r="N42" s="71">
        <v>0.89514952834151829</v>
      </c>
      <c r="O42" s="62">
        <v>56628269</v>
      </c>
      <c r="P42" s="62">
        <v>52429462</v>
      </c>
      <c r="Q42" s="74">
        <f t="shared" si="9"/>
        <v>0.92585316354981639</v>
      </c>
      <c r="R42" s="76">
        <f t="shared" si="10"/>
        <v>0.50985116950720577</v>
      </c>
      <c r="S42" s="36">
        <v>3127202</v>
      </c>
      <c r="T42" s="36">
        <v>183666</v>
      </c>
      <c r="U42" s="36">
        <v>2943536</v>
      </c>
      <c r="V42" s="38">
        <f t="shared" si="11"/>
        <v>465.0135860979463</v>
      </c>
      <c r="W42" s="37">
        <f t="shared" si="12"/>
        <v>2.6502050982461826E-2</v>
      </c>
    </row>
    <row r="43" spans="1:23" ht="10.5" customHeight="1" x14ac:dyDescent="0.2">
      <c r="A43" s="12" t="s">
        <v>55</v>
      </c>
      <c r="B43" s="95">
        <v>8233</v>
      </c>
      <c r="C43" s="127">
        <v>3473</v>
      </c>
      <c r="D43" s="127">
        <v>745189</v>
      </c>
      <c r="E43" s="127">
        <v>3038</v>
      </c>
      <c r="F43" s="127">
        <v>633754</v>
      </c>
      <c r="G43" s="93">
        <v>156275828</v>
      </c>
      <c r="H43" s="36">
        <f t="shared" si="13"/>
        <v>22524.62208129144</v>
      </c>
      <c r="I43" s="36">
        <v>532562</v>
      </c>
      <c r="J43" s="36">
        <v>8378847</v>
      </c>
      <c r="K43" s="36">
        <v>6938</v>
      </c>
      <c r="L43" s="71">
        <f t="shared" si="8"/>
        <v>0.84270618243653594</v>
      </c>
      <c r="M43" s="51">
        <v>52035000</v>
      </c>
      <c r="N43" s="71">
        <v>0.87810153486275722</v>
      </c>
      <c r="O43" s="62">
        <v>96394543</v>
      </c>
      <c r="P43" s="62">
        <v>89881479</v>
      </c>
      <c r="Q43" s="74">
        <f t="shared" si="9"/>
        <v>0.93243327062611836</v>
      </c>
      <c r="R43" s="76">
        <f t="shared" si="10"/>
        <v>0.61682311483257668</v>
      </c>
      <c r="S43" s="36">
        <v>5276637</v>
      </c>
      <c r="T43" s="36">
        <v>182124</v>
      </c>
      <c r="U43" s="36">
        <v>5094513</v>
      </c>
      <c r="V43" s="38">
        <f t="shared" si="11"/>
        <v>734.29129432112995</v>
      </c>
      <c r="W43" s="37">
        <f t="shared" si="12"/>
        <v>3.259949452963385E-2</v>
      </c>
    </row>
    <row r="44" spans="1:23" ht="10.5" customHeight="1" x14ac:dyDescent="0.2">
      <c r="A44" s="12" t="s">
        <v>54</v>
      </c>
      <c r="B44" s="95">
        <v>8340</v>
      </c>
      <c r="C44" s="127">
        <v>3652</v>
      </c>
      <c r="D44" s="127">
        <v>858999</v>
      </c>
      <c r="E44" s="127">
        <v>2711</v>
      </c>
      <c r="F44" s="127">
        <v>594881</v>
      </c>
      <c r="G44" s="93">
        <v>185684980</v>
      </c>
      <c r="H44" s="36">
        <f t="shared" si="13"/>
        <v>27496.665185843329</v>
      </c>
      <c r="I44" s="36">
        <v>347075</v>
      </c>
      <c r="J44" s="36">
        <v>10441819</v>
      </c>
      <c r="K44" s="36">
        <v>6753</v>
      </c>
      <c r="L44" s="71">
        <f t="shared" si="8"/>
        <v>0.80971223021582739</v>
      </c>
      <c r="M44" s="51">
        <v>50647500</v>
      </c>
      <c r="N44" s="71">
        <v>0.83552292938207551</v>
      </c>
      <c r="O44" s="62">
        <v>124942736</v>
      </c>
      <c r="P44" s="62">
        <v>118577370</v>
      </c>
      <c r="Q44" s="74">
        <f t="shared" si="9"/>
        <v>0.949053732903688</v>
      </c>
      <c r="R44" s="76">
        <f t="shared" si="10"/>
        <v>0.67287475809836639</v>
      </c>
      <c r="S44" s="36">
        <v>6942139</v>
      </c>
      <c r="T44" s="36">
        <v>210332</v>
      </c>
      <c r="U44" s="36">
        <v>6731807</v>
      </c>
      <c r="V44" s="38">
        <f t="shared" si="11"/>
        <v>996.86169110025173</v>
      </c>
      <c r="W44" s="37">
        <f t="shared" si="12"/>
        <v>3.6253912405839181E-2</v>
      </c>
    </row>
    <row r="45" spans="1:23" ht="10.5" customHeight="1" x14ac:dyDescent="0.2">
      <c r="A45" s="12" t="s">
        <v>53</v>
      </c>
      <c r="B45" s="95">
        <v>15560</v>
      </c>
      <c r="C45" s="127">
        <v>6622</v>
      </c>
      <c r="D45" s="127">
        <v>1743598.71</v>
      </c>
      <c r="E45" s="127">
        <v>4374</v>
      </c>
      <c r="F45" s="127">
        <v>1046157</v>
      </c>
      <c r="G45" s="93">
        <v>402824424</v>
      </c>
      <c r="H45" s="36">
        <f t="shared" si="13"/>
        <v>34726.243448275862</v>
      </c>
      <c r="I45" s="36">
        <v>399172</v>
      </c>
      <c r="J45" s="36">
        <v>20257283</v>
      </c>
      <c r="K45" s="36">
        <v>11600</v>
      </c>
      <c r="L45" s="71">
        <f t="shared" si="8"/>
        <v>0.74550128534704374</v>
      </c>
      <c r="M45" s="51">
        <v>87000000</v>
      </c>
      <c r="N45" s="71">
        <v>0.75606608768458206</v>
      </c>
      <c r="O45" s="62">
        <v>295966313</v>
      </c>
      <c r="P45" s="62">
        <v>280826563</v>
      </c>
      <c r="Q45" s="74">
        <f t="shared" si="9"/>
        <v>0.94884637428314345</v>
      </c>
      <c r="R45" s="76">
        <f t="shared" si="10"/>
        <v>0.73472782524229463</v>
      </c>
      <c r="S45" s="36">
        <v>16383612</v>
      </c>
      <c r="T45" s="36">
        <v>476095</v>
      </c>
      <c r="U45" s="36">
        <v>15907517</v>
      </c>
      <c r="V45" s="38">
        <f t="shared" si="11"/>
        <v>1371.3376724137931</v>
      </c>
      <c r="W45" s="37">
        <f t="shared" si="12"/>
        <v>3.9489951582479019E-2</v>
      </c>
    </row>
    <row r="46" spans="1:23" ht="10.5" customHeight="1" x14ac:dyDescent="0.2">
      <c r="A46" s="12" t="s">
        <v>52</v>
      </c>
      <c r="B46" s="95">
        <v>12265</v>
      </c>
      <c r="C46" s="127">
        <v>4639</v>
      </c>
      <c r="D46" s="127">
        <v>1482161</v>
      </c>
      <c r="E46" s="127">
        <v>2718</v>
      </c>
      <c r="F46" s="127">
        <v>771877</v>
      </c>
      <c r="G46" s="93">
        <v>345453064</v>
      </c>
      <c r="H46" s="36">
        <f t="shared" si="13"/>
        <v>44637.945987853731</v>
      </c>
      <c r="I46" s="36">
        <v>446675</v>
      </c>
      <c r="J46" s="36">
        <v>19876149.640000001</v>
      </c>
      <c r="K46" s="36">
        <v>7739</v>
      </c>
      <c r="L46" s="71">
        <f t="shared" si="8"/>
        <v>0.63098247044435385</v>
      </c>
      <c r="M46" s="51">
        <v>58042500</v>
      </c>
      <c r="N46" s="71">
        <v>0.62210548255181819</v>
      </c>
      <c r="O46" s="62">
        <v>267981089.36000001</v>
      </c>
      <c r="P46" s="62">
        <v>252457498</v>
      </c>
      <c r="Q46" s="74">
        <f t="shared" si="9"/>
        <v>0.9420720641255923</v>
      </c>
      <c r="R46" s="76">
        <f t="shared" si="10"/>
        <v>0.77573805904931858</v>
      </c>
      <c r="S46" s="36">
        <v>14711776</v>
      </c>
      <c r="T46" s="36">
        <v>419649</v>
      </c>
      <c r="U46" s="36">
        <v>14292127</v>
      </c>
      <c r="V46" s="38">
        <f t="shared" si="11"/>
        <v>1846.7666365163457</v>
      </c>
      <c r="W46" s="37">
        <f t="shared" si="12"/>
        <v>4.137212400003492E-2</v>
      </c>
    </row>
    <row r="47" spans="1:23" ht="10.5" customHeight="1" x14ac:dyDescent="0.2">
      <c r="A47" s="12" t="s">
        <v>51</v>
      </c>
      <c r="B47" s="95">
        <v>7911</v>
      </c>
      <c r="C47" s="127">
        <v>2729</v>
      </c>
      <c r="D47" s="127">
        <v>1133414</v>
      </c>
      <c r="E47" s="127">
        <v>1285</v>
      </c>
      <c r="F47" s="127">
        <v>448343</v>
      </c>
      <c r="G47" s="93">
        <v>231582540</v>
      </c>
      <c r="H47" s="36">
        <f t="shared" si="13"/>
        <v>54490.00941176471</v>
      </c>
      <c r="I47" s="36">
        <v>601803</v>
      </c>
      <c r="J47" s="36">
        <v>13610614</v>
      </c>
      <c r="K47" s="36">
        <v>4250</v>
      </c>
      <c r="L47" s="71">
        <f t="shared" si="8"/>
        <v>0.53722664644166351</v>
      </c>
      <c r="M47" s="51">
        <v>31875000</v>
      </c>
      <c r="N47" s="71">
        <v>0.50028417710778705</v>
      </c>
      <c r="O47" s="62">
        <v>186698729</v>
      </c>
      <c r="P47" s="62">
        <v>172705767</v>
      </c>
      <c r="Q47" s="74">
        <f t="shared" si="9"/>
        <v>0.92505057707168425</v>
      </c>
      <c r="R47" s="76">
        <f t="shared" si="10"/>
        <v>0.80618655016047414</v>
      </c>
      <c r="S47" s="36">
        <v>10050055</v>
      </c>
      <c r="T47" s="36">
        <v>220680</v>
      </c>
      <c r="U47" s="36">
        <v>9829375</v>
      </c>
      <c r="V47" s="38">
        <f t="shared" si="11"/>
        <v>2312.794117647059</v>
      </c>
      <c r="W47" s="37">
        <f t="shared" si="12"/>
        <v>4.2444369942569934E-2</v>
      </c>
    </row>
    <row r="48" spans="1:23" ht="10.5" customHeight="1" x14ac:dyDescent="0.2">
      <c r="A48" s="12" t="s">
        <v>50</v>
      </c>
      <c r="B48" s="95">
        <v>4950</v>
      </c>
      <c r="C48" s="127">
        <v>1424</v>
      </c>
      <c r="D48" s="127">
        <v>772095</v>
      </c>
      <c r="E48" s="127">
        <v>657</v>
      </c>
      <c r="F48" s="127">
        <v>295145</v>
      </c>
      <c r="G48" s="93">
        <v>141203533</v>
      </c>
      <c r="H48" s="36">
        <f t="shared" si="13"/>
        <v>64388.295941632467</v>
      </c>
      <c r="I48" s="36">
        <v>298805</v>
      </c>
      <c r="J48" s="36">
        <v>8944978</v>
      </c>
      <c r="K48" s="36">
        <v>2193</v>
      </c>
      <c r="L48" s="71">
        <f t="shared" si="8"/>
        <v>0.44303030303030305</v>
      </c>
      <c r="M48" s="51">
        <v>16447500</v>
      </c>
      <c r="N48" s="71">
        <v>0.38405419587877798</v>
      </c>
      <c r="O48" s="62">
        <v>116109860</v>
      </c>
      <c r="P48" s="62">
        <v>106015480</v>
      </c>
      <c r="Q48" s="74">
        <f t="shared" si="9"/>
        <v>0.91306181921156393</v>
      </c>
      <c r="R48" s="76">
        <f t="shared" si="10"/>
        <v>0.82228721571718744</v>
      </c>
      <c r="S48" s="36">
        <v>6162787</v>
      </c>
      <c r="T48" s="36">
        <v>161253</v>
      </c>
      <c r="U48" s="36">
        <v>6001534</v>
      </c>
      <c r="V48" s="38">
        <f t="shared" si="11"/>
        <v>2736.6776105791155</v>
      </c>
      <c r="W48" s="37">
        <f t="shared" si="12"/>
        <v>4.2502718398696154E-2</v>
      </c>
    </row>
    <row r="49" spans="1:23" ht="10.5" customHeight="1" x14ac:dyDescent="0.2">
      <c r="A49" s="12" t="s">
        <v>49</v>
      </c>
      <c r="B49" s="95">
        <v>3264</v>
      </c>
      <c r="C49" s="127">
        <v>859</v>
      </c>
      <c r="D49" s="127">
        <v>574040</v>
      </c>
      <c r="E49" s="127">
        <v>411</v>
      </c>
      <c r="F49" s="127">
        <v>249299</v>
      </c>
      <c r="G49" s="93">
        <v>98993053</v>
      </c>
      <c r="H49" s="36">
        <f t="shared" si="13"/>
        <v>74655.394419306191</v>
      </c>
      <c r="I49" s="36">
        <v>330605</v>
      </c>
      <c r="J49" s="36">
        <v>5646511</v>
      </c>
      <c r="K49" s="36">
        <v>1326</v>
      </c>
      <c r="L49" s="71">
        <f t="shared" si="8"/>
        <v>0.40625</v>
      </c>
      <c r="M49" s="51">
        <v>9945000</v>
      </c>
      <c r="N49" s="71">
        <v>0.33374383769438143</v>
      </c>
      <c r="O49" s="62">
        <v>83732147</v>
      </c>
      <c r="P49" s="62">
        <v>74444418</v>
      </c>
      <c r="Q49" s="74">
        <f t="shared" si="9"/>
        <v>0.88907809804518689</v>
      </c>
      <c r="R49" s="76">
        <f t="shared" si="10"/>
        <v>0.84583861657443782</v>
      </c>
      <c r="S49" s="36">
        <v>4325420</v>
      </c>
      <c r="T49" s="36">
        <v>122415</v>
      </c>
      <c r="U49" s="36">
        <v>4203005</v>
      </c>
      <c r="V49" s="38">
        <f t="shared" si="11"/>
        <v>3169.6870286576168</v>
      </c>
      <c r="W49" s="37">
        <f t="shared" si="12"/>
        <v>4.2457575280560343E-2</v>
      </c>
    </row>
    <row r="50" spans="1:23" ht="10.5" customHeight="1" x14ac:dyDescent="0.2">
      <c r="A50" s="12" t="s">
        <v>48</v>
      </c>
      <c r="B50" s="95">
        <v>2199</v>
      </c>
      <c r="C50" s="127">
        <v>478</v>
      </c>
      <c r="D50" s="127">
        <v>354276</v>
      </c>
      <c r="E50" s="127">
        <v>210</v>
      </c>
      <c r="F50" s="127">
        <v>92813</v>
      </c>
      <c r="G50" s="93">
        <v>61805250</v>
      </c>
      <c r="H50" s="36">
        <f t="shared" si="13"/>
        <v>84548.905608755129</v>
      </c>
      <c r="I50" s="36">
        <v>77772</v>
      </c>
      <c r="J50" s="36">
        <v>4086696</v>
      </c>
      <c r="K50" s="36">
        <v>731</v>
      </c>
      <c r="L50" s="71">
        <f t="shared" si="8"/>
        <v>0.33242382901318779</v>
      </c>
      <c r="M50" s="51">
        <v>5482500</v>
      </c>
      <c r="N50" s="71">
        <v>0.2536025086318523</v>
      </c>
      <c r="O50" s="62">
        <v>52313826</v>
      </c>
      <c r="P50" s="62">
        <v>45017702</v>
      </c>
      <c r="Q50" s="74">
        <f t="shared" si="9"/>
        <v>0.86053163077768391</v>
      </c>
      <c r="R50" s="76">
        <f t="shared" si="10"/>
        <v>0.84643013336245709</v>
      </c>
      <c r="S50" s="36">
        <v>2613540</v>
      </c>
      <c r="T50" s="36">
        <v>62647</v>
      </c>
      <c r="U50" s="36">
        <v>2550893</v>
      </c>
      <c r="V50" s="38">
        <f t="shared" si="11"/>
        <v>3489.593707250342</v>
      </c>
      <c r="W50" s="37">
        <f t="shared" si="12"/>
        <v>4.1273079552303402E-2</v>
      </c>
    </row>
    <row r="51" spans="1:23" ht="10.5" customHeight="1" x14ac:dyDescent="0.2">
      <c r="A51" s="12" t="s">
        <v>47</v>
      </c>
      <c r="B51" s="95">
        <v>1629</v>
      </c>
      <c r="C51" s="127">
        <v>344</v>
      </c>
      <c r="D51" s="127">
        <v>360057</v>
      </c>
      <c r="E51" s="127">
        <v>153</v>
      </c>
      <c r="F51" s="127">
        <v>93858</v>
      </c>
      <c r="G51" s="93">
        <v>49924262</v>
      </c>
      <c r="H51" s="36">
        <f t="shared" si="13"/>
        <v>94732.944971536999</v>
      </c>
      <c r="I51" s="36">
        <v>354839</v>
      </c>
      <c r="J51" s="36">
        <v>2404854</v>
      </c>
      <c r="K51" s="36">
        <v>527</v>
      </c>
      <c r="L51" s="71">
        <f t="shared" si="8"/>
        <v>0.32351135666052794</v>
      </c>
      <c r="M51" s="51">
        <v>3952500</v>
      </c>
      <c r="N51" s="71">
        <v>0.23706982772565974</v>
      </c>
      <c r="O51" s="62">
        <v>43921747</v>
      </c>
      <c r="P51" s="62">
        <v>36991989</v>
      </c>
      <c r="Q51" s="74">
        <f t="shared" si="9"/>
        <v>0.84222490057146404</v>
      </c>
      <c r="R51" s="76">
        <f t="shared" si="10"/>
        <v>0.87976757673453443</v>
      </c>
      <c r="S51" s="36">
        <v>2146883</v>
      </c>
      <c r="T51" s="36">
        <v>54109</v>
      </c>
      <c r="U51" s="36">
        <v>2092774</v>
      </c>
      <c r="V51" s="38">
        <f t="shared" si="11"/>
        <v>3971.1081593927893</v>
      </c>
      <c r="W51" s="37">
        <f t="shared" si="12"/>
        <v>4.1918977189888157E-2</v>
      </c>
    </row>
    <row r="52" spans="1:23" ht="10.5" customHeight="1" x14ac:dyDescent="0.2">
      <c r="A52" s="12" t="s">
        <v>46</v>
      </c>
      <c r="B52" s="95">
        <v>3496</v>
      </c>
      <c r="C52" s="127">
        <v>599</v>
      </c>
      <c r="D52" s="127">
        <v>838672</v>
      </c>
      <c r="E52" s="127">
        <v>233</v>
      </c>
      <c r="F52" s="127">
        <v>215836</v>
      </c>
      <c r="G52" s="93">
        <v>104936969</v>
      </c>
      <c r="H52" s="36">
        <f t="shared" si="13"/>
        <v>118039.33520809899</v>
      </c>
      <c r="I52" s="36">
        <v>762502</v>
      </c>
      <c r="J52" s="36">
        <v>5071149</v>
      </c>
      <c r="K52" s="36">
        <v>889</v>
      </c>
      <c r="L52" s="71">
        <f t="shared" si="8"/>
        <v>0.25429061784897022</v>
      </c>
      <c r="M52" s="51">
        <v>6667500</v>
      </c>
      <c r="N52" s="71">
        <v>0.17009914018233047</v>
      </c>
      <c r="O52" s="62">
        <v>93960822</v>
      </c>
      <c r="P52" s="62">
        <v>76187300</v>
      </c>
      <c r="Q52" s="74">
        <f t="shared" si="9"/>
        <v>0.81084113972523575</v>
      </c>
      <c r="R52" s="76">
        <f t="shared" si="10"/>
        <v>0.8954024772718564</v>
      </c>
      <c r="S52" s="36">
        <v>4419755</v>
      </c>
      <c r="T52" s="36">
        <v>194696</v>
      </c>
      <c r="U52" s="36">
        <v>4225059</v>
      </c>
      <c r="V52" s="38">
        <f t="shared" si="11"/>
        <v>4752.5973003374575</v>
      </c>
      <c r="W52" s="37">
        <f t="shared" si="12"/>
        <v>4.0262826726013022E-2</v>
      </c>
    </row>
    <row r="53" spans="1:23" ht="10.5" customHeight="1" x14ac:dyDescent="0.2">
      <c r="A53" s="12" t="s">
        <v>45</v>
      </c>
      <c r="B53" s="95">
        <v>1103</v>
      </c>
      <c r="C53" s="127">
        <v>136</v>
      </c>
      <c r="D53" s="127">
        <v>322981</v>
      </c>
      <c r="E53" s="127">
        <v>81</v>
      </c>
      <c r="F53" s="127">
        <v>131659</v>
      </c>
      <c r="G53" s="93">
        <v>40636664</v>
      </c>
      <c r="H53" s="36">
        <f t="shared" si="13"/>
        <v>170027.88284518829</v>
      </c>
      <c r="I53" s="36">
        <v>427895</v>
      </c>
      <c r="J53" s="36">
        <v>1567455</v>
      </c>
      <c r="K53" s="36">
        <v>239</v>
      </c>
      <c r="L53" s="71">
        <f t="shared" si="8"/>
        <v>0.21668177697189483</v>
      </c>
      <c r="M53" s="51">
        <v>1792500</v>
      </c>
      <c r="N53" s="71">
        <v>0.12726447339629368</v>
      </c>
      <c r="O53" s="62">
        <v>37704604</v>
      </c>
      <c r="P53" s="62">
        <v>28678675</v>
      </c>
      <c r="Q53" s="74">
        <f t="shared" si="9"/>
        <v>0.7606146718846325</v>
      </c>
      <c r="R53" s="76">
        <f t="shared" si="10"/>
        <v>0.92784693152961573</v>
      </c>
      <c r="S53" s="36">
        <v>1663365</v>
      </c>
      <c r="T53" s="36">
        <v>75358</v>
      </c>
      <c r="U53" s="36">
        <v>1588007</v>
      </c>
      <c r="V53" s="38">
        <f t="shared" si="11"/>
        <v>6644.3807531380753</v>
      </c>
      <c r="W53" s="37">
        <f t="shared" si="12"/>
        <v>3.907818318944685E-2</v>
      </c>
    </row>
    <row r="54" spans="1:23" ht="10.5" customHeight="1" x14ac:dyDescent="0.2">
      <c r="A54" s="12" t="s">
        <v>44</v>
      </c>
      <c r="B54" s="95">
        <v>1282</v>
      </c>
      <c r="C54" s="127">
        <v>101</v>
      </c>
      <c r="D54" s="127">
        <v>598983</v>
      </c>
      <c r="E54" s="127">
        <v>63</v>
      </c>
      <c r="F54" s="127">
        <v>95213</v>
      </c>
      <c r="G54" s="93">
        <v>47984417</v>
      </c>
      <c r="H54" s="36">
        <f t="shared" si="13"/>
        <v>280610.62573099416</v>
      </c>
      <c r="I54" s="36">
        <v>810259</v>
      </c>
      <c r="J54" s="36">
        <v>1676761</v>
      </c>
      <c r="K54" s="36">
        <v>171</v>
      </c>
      <c r="L54" s="71">
        <f t="shared" si="8"/>
        <v>0.13338533541341654</v>
      </c>
      <c r="M54" s="51">
        <v>1282500</v>
      </c>
      <c r="N54" s="71">
        <v>5.3818724938099027E-2</v>
      </c>
      <c r="O54" s="62">
        <v>45835415</v>
      </c>
      <c r="P54" s="62">
        <v>27004773</v>
      </c>
      <c r="Q54" s="74">
        <f t="shared" si="9"/>
        <v>0.58916828832028678</v>
      </c>
      <c r="R54" s="76">
        <f t="shared" si="10"/>
        <v>0.95521458560182149</v>
      </c>
      <c r="S54" s="36">
        <v>1566278</v>
      </c>
      <c r="T54" s="36">
        <v>75998</v>
      </c>
      <c r="U54" s="36">
        <v>1490280</v>
      </c>
      <c r="V54" s="38">
        <f t="shared" si="11"/>
        <v>8715.0877192982462</v>
      </c>
      <c r="W54" s="37">
        <f t="shared" si="12"/>
        <v>3.1057582714821771E-2</v>
      </c>
    </row>
    <row r="55" spans="1:23" ht="10.5" customHeight="1" x14ac:dyDescent="0.2">
      <c r="A55" s="12" t="s">
        <v>43</v>
      </c>
      <c r="B55" s="95">
        <v>378</v>
      </c>
      <c r="C55" s="127">
        <v>17</v>
      </c>
      <c r="D55" s="127">
        <v>230514</v>
      </c>
      <c r="E55" s="127">
        <v>15</v>
      </c>
      <c r="F55" s="127">
        <v>109832</v>
      </c>
      <c r="G55" s="93">
        <v>28017649</v>
      </c>
      <c r="H55" s="36">
        <f t="shared" si="13"/>
        <v>700441.22499999998</v>
      </c>
      <c r="I55" s="36">
        <v>771652</v>
      </c>
      <c r="J55" s="36">
        <v>789951</v>
      </c>
      <c r="K55" s="36">
        <v>40</v>
      </c>
      <c r="L55" s="71">
        <f t="shared" si="8"/>
        <v>0.10582010582010581</v>
      </c>
      <c r="M55" s="51">
        <v>300000</v>
      </c>
      <c r="N55" s="71">
        <v>2.5155819337613735E-2</v>
      </c>
      <c r="O55" s="62">
        <v>27699350</v>
      </c>
      <c r="P55" s="62">
        <v>12150063</v>
      </c>
      <c r="Q55" s="74">
        <f t="shared" si="9"/>
        <v>0.43864072622642769</v>
      </c>
      <c r="R55" s="76">
        <f t="shared" si="10"/>
        <v>0.98863933943922278</v>
      </c>
      <c r="S55" s="36">
        <v>704703</v>
      </c>
      <c r="T55" s="36">
        <v>34244</v>
      </c>
      <c r="U55" s="36">
        <v>670459</v>
      </c>
      <c r="V55" s="38">
        <f t="shared" si="11"/>
        <v>16761.474999999999</v>
      </c>
      <c r="W55" s="37">
        <f t="shared" si="12"/>
        <v>2.3929880769082375E-2</v>
      </c>
    </row>
    <row r="56" spans="1:23" ht="10.5" customHeight="1" x14ac:dyDescent="0.2">
      <c r="A56" s="8" t="s">
        <v>12</v>
      </c>
      <c r="B56" s="95">
        <v>709</v>
      </c>
      <c r="C56" s="127">
        <v>3</v>
      </c>
      <c r="D56" s="129">
        <v>11794</v>
      </c>
      <c r="E56" s="127">
        <v>14</v>
      </c>
      <c r="F56" s="129">
        <v>31231</v>
      </c>
      <c r="G56" s="93">
        <v>47706446</v>
      </c>
      <c r="H56" s="36">
        <f t="shared" si="13"/>
        <v>2510865.5789473685</v>
      </c>
      <c r="I56" s="36">
        <v>1383317</v>
      </c>
      <c r="J56" s="36">
        <v>449226</v>
      </c>
      <c r="K56" s="36">
        <v>19</v>
      </c>
      <c r="L56" s="71">
        <f t="shared" si="8"/>
        <v>2.6798307475317348E-2</v>
      </c>
      <c r="M56" s="51">
        <v>142500</v>
      </c>
      <c r="N56" s="71">
        <v>1.225747131778162E-4</v>
      </c>
      <c r="O56" s="62">
        <v>48498037</v>
      </c>
      <c r="P56" s="62">
        <v>9514581</v>
      </c>
      <c r="Q56" s="74">
        <f t="shared" si="9"/>
        <v>0.19618486826590528</v>
      </c>
      <c r="R56" s="76">
        <f t="shared" si="10"/>
        <v>1.016592956851156</v>
      </c>
      <c r="S56" s="36">
        <v>551846</v>
      </c>
      <c r="T56" s="145">
        <v>0</v>
      </c>
      <c r="U56" s="36">
        <v>551846</v>
      </c>
      <c r="V56" s="38">
        <f t="shared" si="11"/>
        <v>29044.526315789473</v>
      </c>
      <c r="W56" s="37">
        <f t="shared" si="12"/>
        <v>1.156753533893512E-2</v>
      </c>
    </row>
    <row r="57" spans="1:23" ht="10.5" customHeight="1" thickBot="1" x14ac:dyDescent="0.25">
      <c r="A57" s="24" t="s">
        <v>1</v>
      </c>
      <c r="B57" s="96">
        <f>SUM(B38:B56)</f>
        <v>105182</v>
      </c>
      <c r="C57" s="30">
        <f t="shared" ref="C57:F57" si="14">SUM(C38:C56)</f>
        <v>30369</v>
      </c>
      <c r="D57" s="30">
        <f t="shared" si="14"/>
        <v>10946999.140000001</v>
      </c>
      <c r="E57" s="30">
        <f t="shared" si="14"/>
        <v>27628</v>
      </c>
      <c r="F57" s="30">
        <f t="shared" si="14"/>
        <v>7047118</v>
      </c>
      <c r="G57" s="89">
        <f>SUM(G38:G56)</f>
        <v>2072845950</v>
      </c>
      <c r="H57" s="82">
        <f t="shared" ref="H57" si="15">G57/K57</f>
        <v>31943.996763754047</v>
      </c>
      <c r="I57" s="30">
        <f>SUM(I38:I56)</f>
        <v>12284891</v>
      </c>
      <c r="J57" s="30">
        <f t="shared" ref="J57:U57" si="16">SUM(J38:J56)</f>
        <v>122050695.64</v>
      </c>
      <c r="K57" s="30">
        <f t="shared" si="16"/>
        <v>64890</v>
      </c>
      <c r="L57" s="72">
        <f t="shared" ref="L57" si="17">K57/B57</f>
        <v>0.61693065353387466</v>
      </c>
      <c r="M57" s="30">
        <f>SUM(M38:M56)</f>
        <v>486675000</v>
      </c>
      <c r="N57" s="72">
        <v>0.25144013717373193</v>
      </c>
      <c r="O57" s="30">
        <f t="shared" si="16"/>
        <v>1476405145.3600001</v>
      </c>
      <c r="P57" s="30">
        <f t="shared" si="16"/>
        <v>1330700305</v>
      </c>
      <c r="Q57" s="79">
        <f t="shared" si="9"/>
        <v>0.90131107249394471</v>
      </c>
      <c r="R57" s="80">
        <f t="shared" si="10"/>
        <v>0.71225994645670609</v>
      </c>
      <c r="S57" s="30">
        <f t="shared" si="16"/>
        <v>82211627</v>
      </c>
      <c r="T57" s="30">
        <f>SUM(T38:T56)</f>
        <v>2611421</v>
      </c>
      <c r="U57" s="30">
        <f t="shared" si="16"/>
        <v>79600206</v>
      </c>
      <c r="V57" s="64">
        <f t="shared" si="11"/>
        <v>1226.6944983818771</v>
      </c>
      <c r="W57" s="34">
        <f t="shared" si="12"/>
        <v>3.8401409424564326E-2</v>
      </c>
    </row>
    <row r="58" spans="1:23" ht="10.5" customHeight="1" x14ac:dyDescent="0.2">
      <c r="A58" s="131" t="s">
        <v>133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3"/>
      <c r="V58" s="134"/>
      <c r="W58" s="106"/>
    </row>
    <row r="59" spans="1:23" ht="10.5" customHeight="1" x14ac:dyDescent="0.2">
      <c r="A59" s="131" t="s">
        <v>134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3"/>
      <c r="V59" s="134"/>
      <c r="W59" s="106"/>
    </row>
    <row r="60" spans="1:23" ht="10.5" customHeight="1" x14ac:dyDescent="0.2">
      <c r="A60" s="135" t="s">
        <v>135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2"/>
      <c r="M60" s="132"/>
      <c r="N60" s="132"/>
      <c r="O60" s="132"/>
      <c r="P60" s="132"/>
      <c r="Q60" s="132"/>
      <c r="R60" s="132"/>
      <c r="S60" s="132"/>
      <c r="T60" s="132"/>
      <c r="U60" s="133"/>
      <c r="V60" s="134"/>
      <c r="W60" s="106"/>
    </row>
    <row r="61" spans="1:23" ht="10.5" customHeight="1" x14ac:dyDescent="0.2">
      <c r="A61" s="136" t="s">
        <v>136</v>
      </c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7"/>
      <c r="Q61" s="137"/>
      <c r="R61" s="137"/>
      <c r="S61" s="137"/>
      <c r="T61" s="137"/>
      <c r="U61" s="137"/>
      <c r="V61" s="137"/>
      <c r="W61" s="105"/>
    </row>
    <row r="62" spans="1:23" ht="10.5" customHeight="1" x14ac:dyDescent="0.2">
      <c r="A62" s="136" t="s">
        <v>137</v>
      </c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7"/>
      <c r="Q62" s="137"/>
      <c r="R62" s="137"/>
      <c r="S62" s="137"/>
      <c r="T62" s="137"/>
      <c r="U62" s="137"/>
      <c r="V62" s="137"/>
      <c r="W62" s="107"/>
    </row>
    <row r="63" spans="1:23" ht="10.5" customHeight="1" x14ac:dyDescent="0.2">
      <c r="A63" s="136" t="s">
        <v>138</v>
      </c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7"/>
      <c r="Q63" s="137"/>
      <c r="R63" s="137"/>
      <c r="S63" s="137"/>
      <c r="T63" s="137"/>
      <c r="U63" s="137"/>
      <c r="V63" s="137"/>
      <c r="W63" s="107"/>
    </row>
    <row r="64" spans="1:23" ht="10.5" customHeight="1" x14ac:dyDescent="0.2">
      <c r="A64" s="136" t="s">
        <v>132</v>
      </c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7"/>
      <c r="Q64" s="137"/>
      <c r="R64" s="137"/>
      <c r="S64" s="132"/>
      <c r="T64" s="132"/>
      <c r="U64" s="133"/>
      <c r="V64" s="134"/>
      <c r="W64" s="107"/>
    </row>
    <row r="65" spans="1:23" ht="10.5" customHeight="1" x14ac:dyDescent="0.2">
      <c r="A65" s="148" t="s">
        <v>130</v>
      </c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35"/>
      <c r="O65" s="135"/>
      <c r="P65" s="137"/>
      <c r="Q65" s="137"/>
      <c r="R65" s="137"/>
      <c r="S65" s="137"/>
      <c r="T65" s="137"/>
      <c r="U65" s="137"/>
      <c r="V65" s="137"/>
      <c r="W65" s="107"/>
    </row>
    <row r="66" spans="1:23" ht="10.5" customHeight="1" x14ac:dyDescent="0.2">
      <c r="A66" s="135" t="s">
        <v>139</v>
      </c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7"/>
      <c r="Q66" s="137"/>
      <c r="R66" s="137"/>
      <c r="S66" s="137"/>
      <c r="T66" s="137"/>
      <c r="U66" s="137"/>
      <c r="V66" s="137"/>
      <c r="W66" s="107"/>
    </row>
    <row r="67" spans="1:23" ht="10.5" customHeight="1" x14ac:dyDescent="0.2">
      <c r="A67" s="136" t="s">
        <v>140</v>
      </c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7"/>
      <c r="Q67" s="137"/>
      <c r="R67" s="137"/>
      <c r="S67" s="137"/>
      <c r="T67" s="137"/>
      <c r="U67" s="137"/>
      <c r="V67" s="137"/>
      <c r="W67" s="107"/>
    </row>
    <row r="68" spans="1:23" ht="10.5" customHeight="1" x14ac:dyDescent="0.2">
      <c r="A68" s="136" t="s">
        <v>141</v>
      </c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7"/>
      <c r="Q68" s="137"/>
      <c r="R68" s="137"/>
      <c r="S68" s="137"/>
      <c r="T68" s="137"/>
      <c r="U68" s="137"/>
      <c r="V68" s="137"/>
      <c r="W68" s="107"/>
    </row>
    <row r="69" spans="1:23" ht="10.5" customHeight="1" x14ac:dyDescent="0.2">
      <c r="A69" s="138" t="s">
        <v>142</v>
      </c>
      <c r="B69" s="139"/>
      <c r="C69" s="139"/>
      <c r="D69" s="140"/>
      <c r="E69" s="140"/>
      <c r="F69" s="140"/>
      <c r="G69" s="140"/>
      <c r="H69" s="140"/>
      <c r="I69" s="140"/>
      <c r="J69" s="138"/>
      <c r="K69" s="138"/>
      <c r="L69" s="138"/>
      <c r="M69" s="138"/>
      <c r="N69" s="138"/>
      <c r="O69" s="138"/>
      <c r="P69" s="138"/>
      <c r="Q69" s="138"/>
      <c r="R69" s="137"/>
      <c r="S69" s="137"/>
      <c r="T69" s="137"/>
      <c r="U69" s="137"/>
      <c r="V69" s="137"/>
      <c r="W69" s="107"/>
    </row>
    <row r="70" spans="1:23" ht="10.5" customHeight="1" x14ac:dyDescent="0.2">
      <c r="A70" s="131" t="s">
        <v>122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37"/>
      <c r="S70" s="137"/>
      <c r="T70" s="137"/>
      <c r="U70" s="137"/>
      <c r="V70" s="137"/>
      <c r="W70" s="107"/>
    </row>
    <row r="71" spans="1:23" ht="10.5" customHeight="1" x14ac:dyDescent="0.2">
      <c r="A71" s="135" t="s">
        <v>123</v>
      </c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7"/>
      <c r="Q71" s="137"/>
      <c r="R71" s="137"/>
      <c r="S71" s="137"/>
      <c r="T71" s="137"/>
      <c r="U71" s="137"/>
      <c r="V71" s="137"/>
      <c r="W71" s="107"/>
    </row>
    <row r="72" spans="1:23" ht="10.5" customHeight="1" x14ac:dyDescent="0.2">
      <c r="A72" s="103" t="s">
        <v>143</v>
      </c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5"/>
      <c r="S72" s="105"/>
      <c r="T72" s="142"/>
      <c r="U72" s="142"/>
      <c r="V72" s="107"/>
      <c r="W72" s="107"/>
    </row>
    <row r="73" spans="1:23" ht="10.5" customHeight="1" x14ac:dyDescent="0.2">
      <c r="A73" s="146" t="s">
        <v>144</v>
      </c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05"/>
      <c r="T73" s="142"/>
      <c r="U73" s="142"/>
      <c r="V73" s="107"/>
      <c r="W73" s="107"/>
    </row>
    <row r="74" spans="1:23" ht="10.5" customHeight="1" x14ac:dyDescent="0.2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</row>
  </sheetData>
  <printOptions horizontalCentered="1"/>
  <pageMargins left="0" right="0" top="0.4" bottom="0" header="0" footer="0"/>
  <pageSetup scale="73" orientation="landscape" r:id="rId1"/>
  <headerFooter alignWithMargins="0"/>
  <ignoredErrors>
    <ignoredError sqref="H57 L57 H36 L36" formula="1"/>
    <ignoredError sqref="W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2014 Calculation MFS Std Ded</vt:lpstr>
      <vt:lpstr>' 2014 Calculation MFS Std Ded'!Print_Area</vt:lpstr>
    </vt:vector>
  </TitlesOfParts>
  <Company>NC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2016-11-16T17:07:05Z</cp:lastPrinted>
  <dcterms:created xsi:type="dcterms:W3CDTF">2005-06-27T11:45:55Z</dcterms:created>
  <dcterms:modified xsi:type="dcterms:W3CDTF">2016-11-16T17:12:13Z</dcterms:modified>
</cp:coreProperties>
</file>