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Individual Income\Detail\Tax Year 2014\2015 Appendix Statistical Abstract\"/>
    </mc:Choice>
  </mc:AlternateContent>
  <bookViews>
    <workbookView xWindow="120" yWindow="120" windowWidth="11940" windowHeight="6240" tabRatio="895"/>
  </bookViews>
  <sheets>
    <sheet name=" 2014 Calculation MFS Return" sheetId="1" r:id="rId1"/>
  </sheets>
  <definedNames>
    <definedName name="_xlnm.Print_Area" localSheetId="0">' 2014 Calculation MFS Return'!$A$1:$U$71</definedName>
  </definedNames>
  <calcPr calcId="152511" calcOnSave="0"/>
</workbook>
</file>

<file path=xl/calcChain.xml><?xml version="1.0" encoding="utf-8"?>
<calcChain xmlns="http://schemas.openxmlformats.org/spreadsheetml/2006/main">
  <c r="U56" i="1" l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56" i="1" l="1"/>
  <c r="H55" i="1"/>
  <c r="H54" i="1"/>
  <c r="H53" i="1"/>
  <c r="H52" i="1"/>
  <c r="U35" i="1"/>
  <c r="U34" i="1"/>
  <c r="U33" i="1"/>
  <c r="U32" i="1"/>
  <c r="U31" i="1"/>
  <c r="U30" i="1"/>
  <c r="H35" i="1"/>
  <c r="F57" i="1" l="1"/>
  <c r="E57" i="1"/>
  <c r="D57" i="1"/>
  <c r="C57" i="1"/>
  <c r="F36" i="1"/>
  <c r="E36" i="1"/>
  <c r="D36" i="1"/>
  <c r="C36" i="1"/>
  <c r="M36" i="1" l="1"/>
  <c r="K36" i="1"/>
  <c r="K57" i="1"/>
  <c r="M57" i="1"/>
  <c r="Q57" i="1"/>
  <c r="P57" i="1"/>
  <c r="N57" i="1"/>
  <c r="L57" i="1"/>
  <c r="O57" i="1"/>
  <c r="S36" i="1"/>
  <c r="Q36" i="1"/>
  <c r="P36" i="1"/>
  <c r="O36" i="1"/>
  <c r="N36" i="1"/>
  <c r="L36" i="1"/>
  <c r="I57" i="1"/>
  <c r="J36" i="1"/>
  <c r="G57" i="1"/>
  <c r="G36" i="1"/>
  <c r="B36" i="1"/>
  <c r="S57" i="1"/>
  <c r="J57" i="1"/>
  <c r="I36" i="1"/>
  <c r="B57" i="1"/>
  <c r="R36" i="1"/>
  <c r="R57" i="1"/>
  <c r="H36" i="1" l="1"/>
  <c r="H57" i="1"/>
  <c r="T36" i="1"/>
  <c r="U36" i="1"/>
  <c r="U57" i="1"/>
  <c r="T57" i="1"/>
</calcChain>
</file>

<file path=xl/sharedStrings.xml><?xml version="1.0" encoding="utf-8"?>
<sst xmlns="http://schemas.openxmlformats.org/spreadsheetml/2006/main" count="171" uniqueCount="128">
  <si>
    <t>No Taxable Income</t>
  </si>
  <si>
    <t>TOTAL</t>
  </si>
  <si>
    <t>Deductions</t>
  </si>
  <si>
    <t>[$]</t>
  </si>
  <si>
    <t xml:space="preserve"> 200,001 or more</t>
  </si>
  <si>
    <t>Non-Positive AGI</t>
  </si>
  <si>
    <t>Tax</t>
  </si>
  <si>
    <t xml:space="preserve">Total </t>
  </si>
  <si>
    <t xml:space="preserve">Computed </t>
  </si>
  <si>
    <t>Credits</t>
  </si>
  <si>
    <t>Per</t>
  </si>
  <si>
    <t>Additions</t>
  </si>
  <si>
    <t>Return</t>
  </si>
  <si>
    <t>[%]</t>
  </si>
  <si>
    <t xml:space="preserve"> 1,000,000 or more</t>
  </si>
  <si>
    <t>B.  BY SIZE OF FEDERAL ADJUSTED GROSS INCOME</t>
  </si>
  <si>
    <t xml:space="preserve">[includes </t>
  </si>
  <si>
    <t xml:space="preserve">returns </t>
  </si>
  <si>
    <t>[before</t>
  </si>
  <si>
    <t>[after</t>
  </si>
  <si>
    <t>with</t>
  </si>
  <si>
    <t>residency</t>
  </si>
  <si>
    <t>deficit]</t>
  </si>
  <si>
    <t>proration]</t>
  </si>
  <si>
    <t>Number</t>
  </si>
  <si>
    <t>of</t>
  </si>
  <si>
    <t>Returns</t>
  </si>
  <si>
    <t xml:space="preserve"> Tax</t>
  </si>
  <si>
    <t xml:space="preserve"> 160,001 - 200,000</t>
  </si>
  <si>
    <t xml:space="preserve"> 120,001 - 160,000</t>
  </si>
  <si>
    <t xml:space="preserve"> 100,001 - 120,000</t>
  </si>
  <si>
    <t xml:space="preserve">   80,001 - 100,000</t>
  </si>
  <si>
    <t xml:space="preserve">   75,001 -   80,000</t>
  </si>
  <si>
    <t xml:space="preserve">   60,001 -   75,000</t>
  </si>
  <si>
    <t xml:space="preserve">   50,001 -   60,000</t>
  </si>
  <si>
    <t xml:space="preserve">   40,001 -   50,000</t>
  </si>
  <si>
    <t xml:space="preserve">   30,001 -   40,000</t>
  </si>
  <si>
    <t xml:space="preserve">   25,001 -   30,000</t>
  </si>
  <si>
    <t xml:space="preserve">   21,251 -   25,000</t>
  </si>
  <si>
    <t xml:space="preserve">   20,001 -   21,250 </t>
  </si>
  <si>
    <t xml:space="preserve">   17,001 -   20,000</t>
  </si>
  <si>
    <t xml:space="preserve">   15,001 -   17,000</t>
  </si>
  <si>
    <t xml:space="preserve">   12,751 -   15,000</t>
  </si>
  <si>
    <t xml:space="preserve">   10,626 -   12,750</t>
  </si>
  <si>
    <t xml:space="preserve">   10,001 -   10,625</t>
  </si>
  <si>
    <t xml:space="preserve">     6,001 -   10,000</t>
  </si>
  <si>
    <t xml:space="preserve">     4,001 -     6,000</t>
  </si>
  <si>
    <t xml:space="preserve">     2,001 -     4,000</t>
  </si>
  <si>
    <t>$          1 -     2,000</t>
  </si>
  <si>
    <t xml:space="preserve"> 500,000 - 999,999</t>
  </si>
  <si>
    <t xml:space="preserve"> 200,000 - 499,999</t>
  </si>
  <si>
    <t xml:space="preserve"> 150,000 - 199,999</t>
  </si>
  <si>
    <t xml:space="preserve"> 100,000 - 149,999</t>
  </si>
  <si>
    <t xml:space="preserve">   90,000 -   99,999</t>
  </si>
  <si>
    <t xml:space="preserve">   80,000 -   89,999</t>
  </si>
  <si>
    <t xml:space="preserve">   70,000 -   79,999</t>
  </si>
  <si>
    <t xml:space="preserve">   60,000 -   69,999</t>
  </si>
  <si>
    <t xml:space="preserve">   50,000 -   59,999</t>
  </si>
  <si>
    <t xml:space="preserve">   40,000 -   49,999</t>
  </si>
  <si>
    <t xml:space="preserve">   30,000 -   39,999</t>
  </si>
  <si>
    <t xml:space="preserve">   25,000 -   29,999</t>
  </si>
  <si>
    <t xml:space="preserve">   20,000 -   24,999</t>
  </si>
  <si>
    <t xml:space="preserve">   15,000 -   19,999</t>
  </si>
  <si>
    <t xml:space="preserve">   10,000 -   14,999</t>
  </si>
  <si>
    <t xml:space="preserve">     4,000 -     9,999</t>
  </si>
  <si>
    <t>$          1 -     3,999</t>
  </si>
  <si>
    <t xml:space="preserve">   Standard Deduction</t>
  </si>
  <si>
    <t>Amount</t>
  </si>
  <si>
    <t xml:space="preserve">                Deductions Claimed Pursuant to</t>
  </si>
  <si>
    <t xml:space="preserve">  Itemized  Deductions</t>
  </si>
  <si>
    <t>Deduction</t>
  </si>
  <si>
    <t>Value</t>
  </si>
  <si>
    <t>Aver-</t>
  </si>
  <si>
    <t>age</t>
  </si>
  <si>
    <t>Liability</t>
  </si>
  <si>
    <t xml:space="preserve">[after </t>
  </si>
  <si>
    <t>application</t>
  </si>
  <si>
    <t>of credits]</t>
  </si>
  <si>
    <t>Filed</t>
  </si>
  <si>
    <t>AGI</t>
  </si>
  <si>
    <t xml:space="preserve">Federal </t>
  </si>
  <si>
    <t xml:space="preserve">            Modifications</t>
  </si>
  <si>
    <t xml:space="preserve"> Computed NC Taxable Income</t>
  </si>
  <si>
    <t xml:space="preserve">                     to</t>
  </si>
  <si>
    <t xml:space="preserve">   [includes returns with deficit]</t>
  </si>
  <si>
    <t>Net</t>
  </si>
  <si>
    <t xml:space="preserve">                Federal</t>
  </si>
  <si>
    <t xml:space="preserve">                        AGI:</t>
  </si>
  <si>
    <t>Effec-</t>
  </si>
  <si>
    <t>Federal</t>
  </si>
  <si>
    <t>tive</t>
  </si>
  <si>
    <t>[MFS]</t>
  </si>
  <si>
    <t>Gross</t>
  </si>
  <si>
    <t xml:space="preserve">Net Tax </t>
  </si>
  <si>
    <t>Returns]</t>
  </si>
  <si>
    <t>[All MFS</t>
  </si>
  <si>
    <t>NCTI Level</t>
  </si>
  <si>
    <t>FAGI Level</t>
  </si>
  <si>
    <t>Income Level</t>
  </si>
  <si>
    <t>TABLE 5.   TAX YEAR 2014 INDIVIDUAL INCOME TAX CALCULATION BY INCOME LEVEL</t>
  </si>
  <si>
    <t xml:space="preserve">             D-400 Filing Financial Statistics:</t>
  </si>
  <si>
    <t xml:space="preserve">             Balance Tax Due/Overpayment</t>
  </si>
  <si>
    <t xml:space="preserve">     Balance Tax Due</t>
  </si>
  <si>
    <t xml:space="preserve">        Overpayment</t>
  </si>
  <si>
    <t>[Net Tax†</t>
  </si>
  <si>
    <t xml:space="preserve"> &gt; Pre-</t>
  </si>
  <si>
    <t xml:space="preserve"> &lt; Pre-</t>
  </si>
  <si>
    <t>payments]</t>
  </si>
  <si>
    <t xml:space="preserve">                                    MARRIED FILING SEPARATELY</t>
  </si>
  <si>
    <t xml:space="preserve">         A.  BY SIZE OF NC TAXABLE INCOME</t>
  </si>
  <si>
    <r>
      <rPr>
        <b/>
        <sz val="8"/>
        <rFont val="Calibri"/>
        <family val="2"/>
      </rPr>
      <t xml:space="preserve">    [§</t>
    </r>
    <r>
      <rPr>
        <b/>
        <sz val="8"/>
        <rFont val="Times New Roman"/>
        <family val="1"/>
      </rPr>
      <t>105-134.6.(a2)] by Type††:</t>
    </r>
  </si>
  <si>
    <t xml:space="preserve">  Taken</t>
  </si>
  <si>
    <t>Rate†††</t>
  </si>
  <si>
    <t>†††Effective tax rate for NCTI basis=Net Tax as a % of Computed NC Net Taxable Income [after residency proration] for returns with positive taxable income</t>
  </si>
  <si>
    <t xml:space="preserve">†††Effective tax rate for FAGI basis=Net Tax as a % of Federal Adjusted Gross Income </t>
  </si>
  <si>
    <t>[$7,500]</t>
  </si>
  <si>
    <r>
      <t xml:space="preserve">  ††In calculating NC taxable income, a taxpayer may deduct either the allowable NC standard deduction amount based on filing status </t>
    </r>
    <r>
      <rPr>
        <b/>
        <i/>
        <sz val="9"/>
        <rFont val="Times New Roman"/>
        <family val="1"/>
      </rPr>
      <t xml:space="preserve">or </t>
    </r>
    <r>
      <rPr>
        <b/>
        <sz val="9"/>
        <rFont val="Times New Roman"/>
        <family val="1"/>
      </rPr>
      <t>the itemized deductions amount allowable for NC tax purposes.</t>
    </r>
  </si>
  <si>
    <t xml:space="preserve">      Source: 2014 individual income tax extract.   Statistical summaries are compiled from personal income tax information extracted from tax year 2014 D-400, D-400 Sch S, and D-400TC forms processed within the DOR dynamic integrated</t>
  </si>
  <si>
    <t xml:space="preserve">      tax system during 2015; the extract is a composite database consisting of both audited and unaudited (edited and unedited) data that is subject to and may include inconsistencies resultant of taxpayer and/or processing error.</t>
  </si>
  <si>
    <t xml:space="preserve">    †Net Tax=Computed net tax liability (after application of tax credits) plus consumer use tax liability</t>
  </si>
  <si>
    <r>
      <t xml:space="preserve">      SL 2013-316, (HB998), </t>
    </r>
    <r>
      <rPr>
        <b/>
        <i/>
        <sz val="9"/>
        <rFont val="Times New Roman"/>
        <family val="1"/>
      </rPr>
      <t>An Act to Simplify the NC Tax Structure and to Reduce Individual and Business Tax Rates</t>
    </r>
    <r>
      <rPr>
        <b/>
        <sz val="9"/>
        <rFont val="Times New Roman"/>
        <family val="1"/>
      </rPr>
      <t xml:space="preserve"> (enacted July 23, 2013) establishes a flat rate structure [5.8% rate for tax year 2014] to replace the multitiered bracket system (utilized </t>
    </r>
  </si>
  <si>
    <t xml:space="preserve">      tax rates of 6%, 7%, and 7.75% with breaking points delineated according to filing status and taxable income); increases the NC standard deduction amount; redefines and limits allowable itemized deductions; eliminates the personal exemption </t>
  </si>
  <si>
    <t xml:space="preserve">      allowance provision; increases the allowable child tax credit for certain taxpayers; and either eliminates or allows to sunset other tax credits applicable to the personal income tax.</t>
  </si>
  <si>
    <t xml:space="preserve">      Basic standard deduction allowances vary according to filing status: S=$7,500; MFJ/SS=$15,000; MFS=$7,500; and HoH=$12,000.  </t>
  </si>
  <si>
    <t xml:space="preserve">      Claiming itemized deductions on the federal return 1040 Sch A is a prerequisite for claiming itemized deductions on the NC D-400 Sch S return.  Allowable itemized deductions provisions for NC tax purposes (no longer identical to allowable </t>
  </si>
  <si>
    <t xml:space="preserve">      federal itemized deductions) include deductions for the following: qualified home mortgage interest and real estate property taxes (the sum of these deductions not to exceed $20,000), repayment of claim of right income, and</t>
  </si>
  <si>
    <t xml:space="preserve">      charitable contributions as allowed under the Code.  NC does not allow a deduction for state and local taxes and foreign income taxes, or for medical and dental expenses (deduction for medical and dental expenses reinstated for tax year 2015).</t>
  </si>
  <si>
    <t xml:space="preserve">      Special rules apply for married taxpayers filing separate returns: a taxpayer may not deduct the standard deduction amount if the taxpayer's spouse claims itemized deductions for State purposes.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</si>
</sst>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_);_(* \(#,##0\);_(* &quot;-&quot;??_);_(@_)"/>
  </numFmts>
  <fonts count="9" x14ac:knownFonts="1">
    <font>
      <sz val="10"/>
      <name val="Arial"/>
    </font>
    <font>
      <b/>
      <sz val="8"/>
      <name val="Times New Roman"/>
      <family val="1"/>
    </font>
    <font>
      <sz val="10"/>
      <name val="Courier"/>
      <family val="3"/>
    </font>
    <font>
      <b/>
      <sz val="8"/>
      <name val="Calibri"/>
      <family val="2"/>
    </font>
    <font>
      <b/>
      <sz val="9"/>
      <name val="Times New Roman"/>
      <family val="1"/>
    </font>
    <font>
      <sz val="9"/>
      <name val="Arial"/>
      <family val="2"/>
    </font>
    <font>
      <b/>
      <i/>
      <sz val="9"/>
      <name val="Times New Roman"/>
      <family val="1"/>
    </font>
    <font>
      <sz val="10"/>
      <name val="Arial"/>
      <family val="2"/>
    </font>
    <font>
      <b/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37" fontId="2" fillId="0" borderId="0"/>
    <xf numFmtId="0" fontId="7" fillId="0" borderId="0"/>
  </cellStyleXfs>
  <cellXfs count="124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Border="1"/>
    <xf numFmtId="164" fontId="1" fillId="2" borderId="0" xfId="0" applyNumberFormat="1" applyFont="1" applyFill="1" applyBorder="1" applyAlignment="1">
      <alignment horizontal="centerContinuous"/>
    </xf>
    <xf numFmtId="0" fontId="1" fillId="2" borderId="1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/>
    <xf numFmtId="164" fontId="1" fillId="2" borderId="0" xfId="0" applyNumberFormat="1" applyFont="1" applyFill="1" applyAlignment="1">
      <alignment horizontal="centerContinuous"/>
    </xf>
    <xf numFmtId="0" fontId="1" fillId="2" borderId="0" xfId="0" applyFont="1" applyFill="1" applyBorder="1" applyAlignment="1">
      <alignment horizontal="center"/>
    </xf>
    <xf numFmtId="0" fontId="0" fillId="2" borderId="0" xfId="0" applyFill="1"/>
    <xf numFmtId="37" fontId="1" fillId="2" borderId="0" xfId="0" applyNumberFormat="1" applyFont="1" applyFill="1" applyBorder="1"/>
    <xf numFmtId="41" fontId="1" fillId="2" borderId="0" xfId="0" applyNumberFormat="1" applyFont="1" applyFill="1"/>
    <xf numFmtId="164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1" fillId="2" borderId="7" xfId="0" applyFont="1" applyFill="1" applyBorder="1"/>
    <xf numFmtId="37" fontId="1" fillId="2" borderId="0" xfId="1" applyFont="1" applyFill="1" applyBorder="1" applyAlignment="1">
      <alignment horizontal="centerContinuous"/>
    </xf>
    <xf numFmtId="164" fontId="1" fillId="2" borderId="0" xfId="1" applyNumberFormat="1" applyFont="1" applyFill="1" applyBorder="1" applyAlignment="1">
      <alignment horizontal="centerContinuous"/>
    </xf>
    <xf numFmtId="10" fontId="1" fillId="2" borderId="0" xfId="0" applyNumberFormat="1" applyFont="1" applyFill="1"/>
    <xf numFmtId="4" fontId="1" fillId="2" borderId="2" xfId="0" applyNumberFormat="1" applyFont="1" applyFill="1" applyBorder="1"/>
    <xf numFmtId="0" fontId="0" fillId="2" borderId="1" xfId="0" applyFill="1" applyBorder="1"/>
    <xf numFmtId="3" fontId="1" fillId="2" borderId="10" xfId="0" applyNumberFormat="1" applyFont="1" applyFill="1" applyBorder="1"/>
    <xf numFmtId="4" fontId="1" fillId="2" borderId="10" xfId="0" applyNumberFormat="1" applyFont="1" applyFill="1" applyBorder="1"/>
    <xf numFmtId="10" fontId="1" fillId="2" borderId="11" xfId="0" applyNumberFormat="1" applyFont="1" applyFill="1" applyBorder="1"/>
    <xf numFmtId="3" fontId="1" fillId="2" borderId="5" xfId="0" applyNumberFormat="1" applyFont="1" applyFill="1" applyBorder="1" applyAlignment="1">
      <alignment horizontal="right"/>
    </xf>
    <xf numFmtId="10" fontId="1" fillId="2" borderId="11" xfId="0" applyNumberFormat="1" applyFont="1" applyFill="1" applyBorder="1" applyAlignment="1">
      <alignment horizontal="right"/>
    </xf>
    <xf numFmtId="41" fontId="1" fillId="2" borderId="6" xfId="0" applyNumberFormat="1" applyFont="1" applyFill="1" applyBorder="1"/>
    <xf numFmtId="3" fontId="1" fillId="3" borderId="2" xfId="0" applyNumberFormat="1" applyFont="1" applyFill="1" applyBorder="1"/>
    <xf numFmtId="10" fontId="1" fillId="3" borderId="0" xfId="0" applyNumberFormat="1" applyFont="1" applyFill="1"/>
    <xf numFmtId="4" fontId="1" fillId="3" borderId="2" xfId="0" applyNumberFormat="1" applyFont="1" applyFill="1" applyBorder="1"/>
    <xf numFmtId="37" fontId="1" fillId="2" borderId="0" xfId="1" applyFont="1" applyFill="1" applyBorder="1" applyAlignment="1">
      <alignment horizontal="left"/>
    </xf>
    <xf numFmtId="0" fontId="0" fillId="2" borderId="6" xfId="0" applyFill="1" applyBorder="1"/>
    <xf numFmtId="164" fontId="1" fillId="2" borderId="0" xfId="0" applyNumberFormat="1" applyFont="1" applyFill="1" applyAlignment="1">
      <alignment horizontal="left"/>
    </xf>
    <xf numFmtId="0" fontId="1" fillId="4" borderId="12" xfId="0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0" fontId="1" fillId="4" borderId="13" xfId="0" applyFont="1" applyFill="1" applyBorder="1" applyAlignment="1">
      <alignment horizontal="left"/>
    </xf>
    <xf numFmtId="164" fontId="1" fillId="4" borderId="12" xfId="0" applyNumberFormat="1" applyFont="1" applyFill="1" applyBorder="1" applyAlignment="1">
      <alignment horizontal="center"/>
    </xf>
    <xf numFmtId="0" fontId="0" fillId="4" borderId="0" xfId="0" applyFill="1"/>
    <xf numFmtId="0" fontId="0" fillId="4" borderId="12" xfId="0" applyFill="1" applyBorder="1"/>
    <xf numFmtId="0" fontId="1" fillId="4" borderId="12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centerContinuous"/>
    </xf>
    <xf numFmtId="164" fontId="1" fillId="4" borderId="12" xfId="0" applyNumberFormat="1" applyFont="1" applyFill="1" applyBorder="1" applyAlignment="1">
      <alignment horizontal="centerContinuous"/>
    </xf>
    <xf numFmtId="37" fontId="1" fillId="4" borderId="12" xfId="0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3" fontId="0" fillId="2" borderId="0" xfId="0" applyNumberFormat="1" applyFill="1"/>
    <xf numFmtId="37" fontId="1" fillId="2" borderId="5" xfId="0" applyNumberFormat="1" applyFont="1" applyFill="1" applyBorder="1" applyAlignment="1">
      <alignment horizontal="right"/>
    </xf>
    <xf numFmtId="0" fontId="1" fillId="2" borderId="13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center"/>
    </xf>
    <xf numFmtId="41" fontId="1" fillId="2" borderId="5" xfId="0" applyNumberFormat="1" applyFont="1" applyFill="1" applyBorder="1"/>
    <xf numFmtId="3" fontId="1" fillId="2" borderId="2" xfId="0" applyNumberFormat="1" applyFont="1" applyFill="1" applyBorder="1"/>
    <xf numFmtId="3" fontId="1" fillId="2" borderId="0" xfId="0" applyNumberFormat="1" applyFont="1" applyFill="1"/>
    <xf numFmtId="37" fontId="1" fillId="3" borderId="2" xfId="0" applyNumberFormat="1" applyFont="1" applyFill="1" applyBorder="1"/>
    <xf numFmtId="4" fontId="1" fillId="3" borderId="5" xfId="0" applyNumberFormat="1" applyFont="1" applyFill="1" applyBorder="1"/>
    <xf numFmtId="4" fontId="1" fillId="3" borderId="10" xfId="0" applyNumberFormat="1" applyFont="1" applyFill="1" applyBorder="1"/>
    <xf numFmtId="0" fontId="1" fillId="2" borderId="0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wrapText="1"/>
    </xf>
    <xf numFmtId="0" fontId="1" fillId="2" borderId="13" xfId="0" applyFont="1" applyFill="1" applyBorder="1"/>
    <xf numFmtId="3" fontId="1" fillId="2" borderId="21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0" xfId="0" applyFont="1" applyFill="1"/>
    <xf numFmtId="0" fontId="4" fillId="2" borderId="0" xfId="0" applyFont="1" applyFill="1"/>
    <xf numFmtId="0" fontId="4" fillId="2" borderId="0" xfId="0" quotePrefix="1" applyFont="1" applyFill="1"/>
    <xf numFmtId="0" fontId="1" fillId="2" borderId="13" xfId="2" applyFont="1" applyFill="1" applyBorder="1" applyAlignment="1">
      <alignment horizontal="left"/>
    </xf>
    <xf numFmtId="0" fontId="1" fillId="2" borderId="13" xfId="2" applyFont="1" applyFill="1" applyBorder="1" applyAlignment="1">
      <alignment horizontal="center"/>
    </xf>
    <xf numFmtId="0" fontId="1" fillId="2" borderId="4" xfId="2" applyFont="1" applyFill="1" applyBorder="1" applyAlignment="1">
      <alignment horizontal="center"/>
    </xf>
    <xf numFmtId="0" fontId="1" fillId="2" borderId="0" xfId="2" applyFont="1" applyFill="1" applyBorder="1" applyAlignment="1">
      <alignment horizontal="left"/>
    </xf>
    <xf numFmtId="0" fontId="1" fillId="2" borderId="0" xfId="2" applyFont="1" applyFill="1" applyBorder="1" applyAlignment="1">
      <alignment horizontal="center"/>
    </xf>
    <xf numFmtId="0" fontId="1" fillId="2" borderId="18" xfId="2" applyFont="1" applyFill="1" applyBorder="1" applyAlignment="1">
      <alignment horizontal="center"/>
    </xf>
    <xf numFmtId="0" fontId="1" fillId="2" borderId="22" xfId="2" applyFont="1" applyFill="1" applyBorder="1" applyAlignment="1">
      <alignment horizontal="left"/>
    </xf>
    <xf numFmtId="0" fontId="1" fillId="2" borderId="22" xfId="2" applyFont="1" applyFill="1" applyBorder="1" applyAlignment="1">
      <alignment horizontal="center"/>
    </xf>
    <xf numFmtId="0" fontId="1" fillId="2" borderId="16" xfId="2" applyFont="1" applyFill="1" applyBorder="1" applyAlignment="1">
      <alignment horizontal="center"/>
    </xf>
    <xf numFmtId="0" fontId="1" fillId="2" borderId="17" xfId="2" applyFont="1" applyFill="1" applyBorder="1" applyAlignment="1">
      <alignment horizontal="center"/>
    </xf>
    <xf numFmtId="0" fontId="1" fillId="2" borderId="1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2" borderId="0" xfId="2" applyFont="1" applyFill="1" applyBorder="1" applyAlignment="1">
      <alignment horizontal="center" wrapText="1"/>
    </xf>
    <xf numFmtId="0" fontId="1" fillId="2" borderId="9" xfId="2" applyFont="1" applyFill="1" applyBorder="1" applyAlignment="1">
      <alignment horizontal="center"/>
    </xf>
    <xf numFmtId="0" fontId="1" fillId="2" borderId="8" xfId="2" applyFont="1" applyFill="1" applyBorder="1" applyAlignment="1">
      <alignment horizontal="center"/>
    </xf>
    <xf numFmtId="0" fontId="1" fillId="4" borderId="12" xfId="2" applyFont="1" applyFill="1" applyBorder="1" applyAlignment="1">
      <alignment horizontal="centerContinuous"/>
    </xf>
    <xf numFmtId="3" fontId="1" fillId="5" borderId="5" xfId="0" applyNumberFormat="1" applyFont="1" applyFill="1" applyBorder="1"/>
    <xf numFmtId="3" fontId="1" fillId="5" borderId="5" xfId="2" applyNumberFormat="1" applyFont="1" applyFill="1" applyBorder="1"/>
    <xf numFmtId="3" fontId="1" fillId="5" borderId="2" xfId="0" applyNumberFormat="1" applyFont="1" applyFill="1" applyBorder="1"/>
    <xf numFmtId="3" fontId="1" fillId="5" borderId="2" xfId="2" applyNumberFormat="1" applyFont="1" applyFill="1" applyBorder="1"/>
    <xf numFmtId="3" fontId="1" fillId="5" borderId="21" xfId="0" applyNumberFormat="1" applyFont="1" applyFill="1" applyBorder="1"/>
    <xf numFmtId="3" fontId="1" fillId="5" borderId="21" xfId="2" applyNumberFormat="1" applyFont="1" applyFill="1" applyBorder="1"/>
    <xf numFmtId="0" fontId="7" fillId="4" borderId="7" xfId="2" applyFill="1" applyBorder="1"/>
    <xf numFmtId="164" fontId="1" fillId="2" borderId="5" xfId="2" applyNumberFormat="1" applyFont="1" applyFill="1" applyBorder="1" applyAlignment="1">
      <alignment horizontal="center"/>
    </xf>
    <xf numFmtId="164" fontId="1" fillId="2" borderId="2" xfId="2" applyNumberFormat="1" applyFont="1" applyFill="1" applyBorder="1" applyAlignment="1">
      <alignment horizontal="center"/>
    </xf>
    <xf numFmtId="0" fontId="1" fillId="2" borderId="0" xfId="2" applyFont="1" applyFill="1" applyAlignment="1">
      <alignment horizontal="center"/>
    </xf>
    <xf numFmtId="164" fontId="1" fillId="2" borderId="2" xfId="2" applyNumberFormat="1" applyFont="1" applyFill="1" applyBorder="1" applyAlignment="1"/>
    <xf numFmtId="0" fontId="4" fillId="2" borderId="0" xfId="2" applyFont="1" applyFill="1" applyBorder="1"/>
    <xf numFmtId="3" fontId="4" fillId="2" borderId="0" xfId="2" applyNumberFormat="1" applyFont="1" applyFill="1" applyBorder="1"/>
    <xf numFmtId="4" fontId="4" fillId="3" borderId="0" xfId="2" applyNumberFormat="1" applyFont="1" applyFill="1" applyBorder="1"/>
    <xf numFmtId="0" fontId="4" fillId="2" borderId="0" xfId="2" applyFont="1" applyFill="1"/>
    <xf numFmtId="0" fontId="4" fillId="2" borderId="0" xfId="2" quotePrefix="1" applyFont="1" applyFill="1"/>
    <xf numFmtId="0" fontId="5" fillId="2" borderId="0" xfId="2" applyFont="1" applyFill="1"/>
    <xf numFmtId="37" fontId="4" fillId="2" borderId="0" xfId="2" applyNumberFormat="1" applyFont="1" applyFill="1" applyBorder="1"/>
    <xf numFmtId="0" fontId="8" fillId="5" borderId="0" xfId="0" applyFont="1" applyFill="1"/>
    <xf numFmtId="3" fontId="8" fillId="5" borderId="0" xfId="0" applyNumberFormat="1" applyFont="1" applyFill="1"/>
    <xf numFmtId="38" fontId="8" fillId="5" borderId="0" xfId="0" applyNumberFormat="1" applyFont="1" applyFill="1"/>
    <xf numFmtId="38" fontId="1" fillId="2" borderId="2" xfId="0" applyNumberFormat="1" applyFont="1" applyFill="1" applyBorder="1"/>
  </cellXfs>
  <cellStyles count="3">
    <cellStyle name="Normal" xfId="0" builtinId="0"/>
    <cellStyle name="Normal 2" xfId="2"/>
    <cellStyle name="Normal_00fsd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9"/>
  <sheetViews>
    <sheetView tabSelected="1" topLeftCell="A31" zoomScaleNormal="100" workbookViewId="0">
      <selection activeCell="A77" sqref="A77"/>
    </sheetView>
  </sheetViews>
  <sheetFormatPr defaultRowHeight="10.5" customHeight="1" x14ac:dyDescent="0.2"/>
  <cols>
    <col min="1" max="1" width="12.7109375" style="10" customWidth="1"/>
    <col min="2" max="3" width="6.42578125" style="10" customWidth="1"/>
    <col min="4" max="4" width="9" style="10" customWidth="1"/>
    <col min="5" max="5" width="6.42578125" style="10" customWidth="1"/>
    <col min="6" max="6" width="9" style="10" customWidth="1"/>
    <col min="7" max="7" width="10.7109375" style="10" customWidth="1"/>
    <col min="8" max="8" width="7.28515625" style="10" customWidth="1"/>
    <col min="9" max="9" width="9.28515625" style="10" customWidth="1"/>
    <col min="10" max="10" width="10.140625" style="10" customWidth="1"/>
    <col min="11" max="11" width="6.42578125" style="10" customWidth="1"/>
    <col min="12" max="12" width="9.7109375" style="10" customWidth="1"/>
    <col min="13" max="13" width="6.42578125" style="10" customWidth="1"/>
    <col min="14" max="14" width="9.7109375" style="10" customWidth="1"/>
    <col min="15" max="16" width="10.7109375" style="10" customWidth="1"/>
    <col min="17" max="17" width="10" style="10" customWidth="1"/>
    <col min="18" max="18" width="7.85546875" style="10" customWidth="1"/>
    <col min="19" max="19" width="9.7109375" style="10" customWidth="1"/>
    <col min="20" max="20" width="7" style="10" customWidth="1"/>
    <col min="21" max="21" width="5.85546875" style="10" customWidth="1"/>
    <col min="22" max="16384" width="9.140625" style="10"/>
  </cols>
  <sheetData>
    <row r="1" spans="1:21" ht="10.5" customHeight="1" x14ac:dyDescent="0.2">
      <c r="A1" s="40" t="s">
        <v>99</v>
      </c>
      <c r="B1" s="26"/>
      <c r="C1" s="26"/>
      <c r="D1" s="26"/>
      <c r="E1" s="26"/>
      <c r="F1" s="26"/>
      <c r="G1" s="26"/>
      <c r="H1" s="26"/>
      <c r="I1" s="26"/>
      <c r="J1" s="27"/>
      <c r="K1" s="27"/>
      <c r="L1" s="26"/>
      <c r="M1" s="26"/>
      <c r="N1" s="26"/>
      <c r="O1" s="27"/>
      <c r="P1" s="27"/>
      <c r="Q1" s="27"/>
      <c r="R1" s="27"/>
      <c r="S1" s="3"/>
      <c r="T1" s="3"/>
      <c r="U1" s="3"/>
    </row>
    <row r="2" spans="1:21" ht="10.5" customHeight="1" x14ac:dyDescent="0.2">
      <c r="A2" s="40"/>
      <c r="B2" s="26"/>
      <c r="C2" s="26"/>
      <c r="D2" s="26"/>
      <c r="E2" s="26"/>
      <c r="F2" s="26"/>
      <c r="G2" s="26"/>
      <c r="H2" s="26"/>
      <c r="I2" s="26"/>
      <c r="J2" s="27"/>
      <c r="K2" s="27"/>
      <c r="L2" s="26"/>
      <c r="M2" s="26"/>
      <c r="N2" s="26"/>
      <c r="O2" s="27"/>
      <c r="P2" s="27"/>
      <c r="Q2" s="27"/>
      <c r="R2" s="27"/>
      <c r="S2" s="3"/>
      <c r="T2" s="3"/>
      <c r="U2" s="3"/>
    </row>
    <row r="3" spans="1:21" ht="11.25" customHeight="1" thickBot="1" x14ac:dyDescent="0.25">
      <c r="H3" s="42"/>
      <c r="I3" s="1" t="s">
        <v>108</v>
      </c>
      <c r="J3" s="8"/>
      <c r="K3" s="8"/>
      <c r="L3" s="42"/>
      <c r="M3" s="42"/>
      <c r="N3" s="8"/>
      <c r="O3" s="42"/>
      <c r="P3" s="42"/>
      <c r="Q3" s="8"/>
      <c r="R3" s="4"/>
      <c r="S3" s="2"/>
      <c r="T3" s="2"/>
      <c r="U3" s="2"/>
    </row>
    <row r="4" spans="1:21" ht="10.5" customHeight="1" x14ac:dyDescent="0.2">
      <c r="A4" s="77"/>
      <c r="B4" s="14"/>
      <c r="C4" s="86" t="s">
        <v>100</v>
      </c>
      <c r="D4" s="87"/>
      <c r="E4" s="87"/>
      <c r="F4" s="88"/>
      <c r="G4" s="55"/>
      <c r="H4" s="75"/>
      <c r="I4" s="54" t="s">
        <v>81</v>
      </c>
      <c r="J4" s="55"/>
      <c r="K4" s="61" t="s">
        <v>68</v>
      </c>
      <c r="L4" s="61"/>
      <c r="M4" s="61"/>
      <c r="N4" s="55"/>
      <c r="O4" s="54" t="s">
        <v>82</v>
      </c>
      <c r="P4" s="55"/>
      <c r="Q4" s="13"/>
      <c r="R4" s="109"/>
      <c r="S4" s="15"/>
      <c r="T4" s="14" t="s">
        <v>72</v>
      </c>
      <c r="U4" s="41"/>
    </row>
    <row r="5" spans="1:21" ht="10.5" customHeight="1" x14ac:dyDescent="0.2">
      <c r="A5" s="2"/>
      <c r="B5" s="16"/>
      <c r="C5" s="89" t="s">
        <v>101</v>
      </c>
      <c r="D5" s="90"/>
      <c r="E5" s="90"/>
      <c r="F5" s="91"/>
      <c r="G5" s="70" t="s">
        <v>80</v>
      </c>
      <c r="H5" s="5"/>
      <c r="I5" s="79" t="s">
        <v>83</v>
      </c>
      <c r="J5" s="70"/>
      <c r="K5" s="9"/>
      <c r="L5" s="69" t="s">
        <v>110</v>
      </c>
      <c r="M5" s="69"/>
      <c r="N5" s="70"/>
      <c r="O5" s="56" t="s">
        <v>84</v>
      </c>
      <c r="P5" s="57"/>
      <c r="Q5" s="6"/>
      <c r="R5" s="110"/>
      <c r="S5" s="17" t="s">
        <v>85</v>
      </c>
      <c r="T5" s="16" t="s">
        <v>73</v>
      </c>
      <c r="U5" s="30"/>
    </row>
    <row r="6" spans="1:21" ht="10.5" customHeight="1" x14ac:dyDescent="0.2">
      <c r="A6" s="2"/>
      <c r="B6" s="16"/>
      <c r="C6" s="92" t="s">
        <v>102</v>
      </c>
      <c r="D6" s="93"/>
      <c r="E6" s="92" t="s">
        <v>103</v>
      </c>
      <c r="F6" s="93"/>
      <c r="G6" s="70" t="s">
        <v>79</v>
      </c>
      <c r="H6" s="5" t="s">
        <v>72</v>
      </c>
      <c r="I6" s="79" t="s">
        <v>86</v>
      </c>
      <c r="J6" s="70"/>
      <c r="K6" s="73" t="s">
        <v>66</v>
      </c>
      <c r="L6" s="58"/>
      <c r="M6" s="73" t="s">
        <v>69</v>
      </c>
      <c r="N6" s="71"/>
      <c r="O6" s="5"/>
      <c r="P6" s="5"/>
      <c r="Q6" s="6"/>
      <c r="R6" s="111"/>
      <c r="S6" s="17" t="s">
        <v>6</v>
      </c>
      <c r="T6" s="16" t="s">
        <v>93</v>
      </c>
      <c r="U6" s="5"/>
    </row>
    <row r="7" spans="1:21" ht="10.5" customHeight="1" x14ac:dyDescent="0.2">
      <c r="A7" s="2"/>
      <c r="B7" s="16" t="s">
        <v>24</v>
      </c>
      <c r="C7" s="94"/>
      <c r="D7" s="95" t="s">
        <v>104</v>
      </c>
      <c r="E7" s="94"/>
      <c r="F7" s="95" t="s">
        <v>104</v>
      </c>
      <c r="G7" s="70" t="s">
        <v>16</v>
      </c>
      <c r="H7" s="5" t="s">
        <v>73</v>
      </c>
      <c r="I7" s="5" t="s">
        <v>87</v>
      </c>
      <c r="J7" s="70"/>
      <c r="K7" s="62"/>
      <c r="L7" s="58"/>
      <c r="M7" s="62"/>
      <c r="N7" s="62"/>
      <c r="O7" s="19"/>
      <c r="P7" s="6"/>
      <c r="Q7" s="6" t="s">
        <v>8</v>
      </c>
      <c r="R7" s="110"/>
      <c r="S7" s="17" t="s">
        <v>74</v>
      </c>
      <c r="T7" s="16" t="s">
        <v>10</v>
      </c>
      <c r="U7" s="18" t="s">
        <v>88</v>
      </c>
    </row>
    <row r="8" spans="1:21" ht="10.5" customHeight="1" x14ac:dyDescent="0.2">
      <c r="A8" s="2"/>
      <c r="B8" s="16" t="s">
        <v>25</v>
      </c>
      <c r="C8" s="96" t="s">
        <v>24</v>
      </c>
      <c r="D8" s="97" t="s">
        <v>105</v>
      </c>
      <c r="E8" s="96" t="s">
        <v>24</v>
      </c>
      <c r="F8" s="97" t="s">
        <v>106</v>
      </c>
      <c r="G8" s="70" t="s">
        <v>17</v>
      </c>
      <c r="H8" s="5" t="s">
        <v>89</v>
      </c>
      <c r="I8" s="80"/>
      <c r="J8" s="76"/>
      <c r="K8" s="5" t="s">
        <v>24</v>
      </c>
      <c r="L8" s="16" t="s">
        <v>70</v>
      </c>
      <c r="M8" s="5" t="s">
        <v>24</v>
      </c>
      <c r="N8" s="5"/>
      <c r="O8" s="5" t="s">
        <v>18</v>
      </c>
      <c r="P8" s="5" t="s">
        <v>19</v>
      </c>
      <c r="Q8" s="6" t="s">
        <v>92</v>
      </c>
      <c r="R8" s="111" t="s">
        <v>7</v>
      </c>
      <c r="S8" s="17" t="s">
        <v>75</v>
      </c>
      <c r="T8" s="16" t="s">
        <v>12</v>
      </c>
      <c r="U8" s="18" t="s">
        <v>90</v>
      </c>
    </row>
    <row r="9" spans="1:21" ht="10.5" customHeight="1" x14ac:dyDescent="0.2">
      <c r="A9" s="2"/>
      <c r="B9" s="16" t="s">
        <v>26</v>
      </c>
      <c r="C9" s="98" t="s">
        <v>25</v>
      </c>
      <c r="D9" s="97" t="s">
        <v>107</v>
      </c>
      <c r="E9" s="98" t="s">
        <v>25</v>
      </c>
      <c r="F9" s="97" t="s">
        <v>107</v>
      </c>
      <c r="G9" s="70" t="s">
        <v>20</v>
      </c>
      <c r="H9" s="9" t="s">
        <v>79</v>
      </c>
      <c r="I9" s="5"/>
      <c r="J9" s="81"/>
      <c r="K9" s="20" t="s">
        <v>25</v>
      </c>
      <c r="L9" s="74" t="s">
        <v>67</v>
      </c>
      <c r="M9" s="21" t="s">
        <v>25</v>
      </c>
      <c r="N9" s="16" t="s">
        <v>70</v>
      </c>
      <c r="O9" s="19" t="s">
        <v>21</v>
      </c>
      <c r="P9" s="6" t="s">
        <v>21</v>
      </c>
      <c r="Q9" s="6" t="s">
        <v>27</v>
      </c>
      <c r="R9" s="110" t="s">
        <v>9</v>
      </c>
      <c r="S9" s="17" t="s">
        <v>76</v>
      </c>
      <c r="T9" s="16" t="s">
        <v>95</v>
      </c>
      <c r="U9" s="18" t="s">
        <v>6</v>
      </c>
    </row>
    <row r="10" spans="1:21" ht="10.5" customHeight="1" x14ac:dyDescent="0.2">
      <c r="A10" s="2"/>
      <c r="B10" s="16" t="s">
        <v>78</v>
      </c>
      <c r="C10" s="90" t="s">
        <v>26</v>
      </c>
      <c r="D10" s="97" t="s">
        <v>67</v>
      </c>
      <c r="E10" s="90" t="s">
        <v>26</v>
      </c>
      <c r="F10" s="97" t="s">
        <v>67</v>
      </c>
      <c r="G10" s="70" t="s">
        <v>22</v>
      </c>
      <c r="H10" s="9" t="s">
        <v>71</v>
      </c>
      <c r="I10" s="74" t="s">
        <v>11</v>
      </c>
      <c r="J10" s="21" t="s">
        <v>2</v>
      </c>
      <c r="K10" s="9" t="s">
        <v>26</v>
      </c>
      <c r="L10" s="74" t="s">
        <v>115</v>
      </c>
      <c r="M10" s="16" t="s">
        <v>26</v>
      </c>
      <c r="N10" s="74" t="s">
        <v>67</v>
      </c>
      <c r="O10" s="5" t="s">
        <v>23</v>
      </c>
      <c r="P10" s="5" t="s">
        <v>23</v>
      </c>
      <c r="Q10" s="6" t="s">
        <v>74</v>
      </c>
      <c r="R10" s="112" t="s">
        <v>111</v>
      </c>
      <c r="S10" s="17" t="s">
        <v>77</v>
      </c>
      <c r="T10" s="16" t="s">
        <v>94</v>
      </c>
      <c r="U10" s="18" t="s">
        <v>112</v>
      </c>
    </row>
    <row r="11" spans="1:21" ht="10.5" customHeight="1" thickBot="1" x14ac:dyDescent="0.25">
      <c r="A11" s="82" t="s">
        <v>98</v>
      </c>
      <c r="B11" s="23" t="s">
        <v>91</v>
      </c>
      <c r="C11" s="99" t="s">
        <v>78</v>
      </c>
      <c r="D11" s="100" t="s">
        <v>3</v>
      </c>
      <c r="E11" s="99" t="s">
        <v>78</v>
      </c>
      <c r="F11" s="100" t="s">
        <v>3</v>
      </c>
      <c r="G11" s="23" t="s">
        <v>3</v>
      </c>
      <c r="H11" s="9" t="s">
        <v>3</v>
      </c>
      <c r="I11" s="5" t="s">
        <v>3</v>
      </c>
      <c r="J11" s="16" t="s">
        <v>3</v>
      </c>
      <c r="K11" s="23" t="s">
        <v>78</v>
      </c>
      <c r="L11" s="22" t="s">
        <v>3</v>
      </c>
      <c r="M11" s="23" t="s">
        <v>78</v>
      </c>
      <c r="N11" s="72" t="s">
        <v>3</v>
      </c>
      <c r="O11" s="22" t="s">
        <v>3</v>
      </c>
      <c r="P11" s="24" t="s">
        <v>3</v>
      </c>
      <c r="Q11" s="24" t="s">
        <v>3</v>
      </c>
      <c r="R11" s="110" t="s">
        <v>3</v>
      </c>
      <c r="S11" s="17" t="s">
        <v>3</v>
      </c>
      <c r="T11" s="17" t="s">
        <v>3</v>
      </c>
      <c r="U11" s="17" t="s">
        <v>13</v>
      </c>
    </row>
    <row r="12" spans="1:21" ht="11.25" customHeight="1" thickBot="1" x14ac:dyDescent="0.25">
      <c r="A12" s="43" t="s">
        <v>96</v>
      </c>
      <c r="B12" s="43"/>
      <c r="C12" s="101"/>
      <c r="D12" s="101"/>
      <c r="E12" s="101"/>
      <c r="F12" s="101"/>
      <c r="G12" s="50"/>
      <c r="H12" s="50"/>
      <c r="I12" s="43"/>
      <c r="J12" s="45" t="s">
        <v>109</v>
      </c>
      <c r="K12" s="45"/>
      <c r="L12" s="45"/>
      <c r="M12" s="46"/>
      <c r="N12" s="47"/>
      <c r="O12" s="46"/>
      <c r="P12" s="47"/>
      <c r="Q12" s="48"/>
      <c r="R12" s="46"/>
      <c r="S12" s="46"/>
      <c r="T12" s="44"/>
      <c r="U12" s="46"/>
    </row>
    <row r="13" spans="1:21" ht="10.5" customHeight="1" x14ac:dyDescent="0.2">
      <c r="A13" s="2" t="s">
        <v>0</v>
      </c>
      <c r="B13" s="34">
        <v>18056</v>
      </c>
      <c r="C13" s="102">
        <v>60</v>
      </c>
      <c r="D13" s="102">
        <v>13098</v>
      </c>
      <c r="E13" s="102">
        <v>9378</v>
      </c>
      <c r="F13" s="103">
        <v>3671247</v>
      </c>
      <c r="G13" s="34">
        <v>1974784534</v>
      </c>
      <c r="H13" s="34">
        <f t="shared" ref="H13:H34" si="0">G13/B13</f>
        <v>109369.98969871512</v>
      </c>
      <c r="I13" s="34">
        <v>88858652</v>
      </c>
      <c r="J13" s="34">
        <v>177923836</v>
      </c>
      <c r="K13" s="34">
        <v>10329</v>
      </c>
      <c r="L13" s="34">
        <v>77467500</v>
      </c>
      <c r="M13" s="34">
        <v>7727</v>
      </c>
      <c r="N13" s="34">
        <v>251520085</v>
      </c>
      <c r="O13" s="34">
        <v>1556731765</v>
      </c>
      <c r="P13" s="60">
        <v>-199363270</v>
      </c>
      <c r="Q13" s="12">
        <v>0</v>
      </c>
      <c r="R13" s="63">
        <v>0</v>
      </c>
      <c r="S13" s="63">
        <v>0</v>
      </c>
      <c r="T13" s="36">
        <v>0</v>
      </c>
      <c r="U13" s="36">
        <v>0</v>
      </c>
    </row>
    <row r="14" spans="1:21" ht="10.5" customHeight="1" x14ac:dyDescent="0.2">
      <c r="A14" s="2" t="s">
        <v>48</v>
      </c>
      <c r="B14" s="64">
        <v>8003</v>
      </c>
      <c r="C14" s="104">
        <v>1676</v>
      </c>
      <c r="D14" s="104">
        <v>70539</v>
      </c>
      <c r="E14" s="104">
        <v>5811</v>
      </c>
      <c r="F14" s="105">
        <v>448676</v>
      </c>
      <c r="G14" s="64">
        <v>255272291</v>
      </c>
      <c r="H14" s="53">
        <f t="shared" si="0"/>
        <v>31897.074971885544</v>
      </c>
      <c r="I14" s="64">
        <v>3739106</v>
      </c>
      <c r="J14" s="64">
        <v>13356673</v>
      </c>
      <c r="K14" s="53">
        <v>2930</v>
      </c>
      <c r="L14" s="64">
        <v>21975000</v>
      </c>
      <c r="M14" s="53">
        <v>5073</v>
      </c>
      <c r="N14" s="64">
        <v>21928308</v>
      </c>
      <c r="O14" s="64">
        <v>201751416</v>
      </c>
      <c r="P14" s="123">
        <v>3967479</v>
      </c>
      <c r="Q14" s="65">
        <v>229948</v>
      </c>
      <c r="R14" s="64">
        <v>17940</v>
      </c>
      <c r="S14" s="64">
        <v>212008</v>
      </c>
      <c r="T14" s="29">
        <f t="shared" ref="T14:T36" si="1">S14/B14</f>
        <v>26.491065850306136</v>
      </c>
      <c r="U14" s="28">
        <f t="shared" ref="U14:U29" si="2">S14/P14</f>
        <v>5.3436451711527645E-2</v>
      </c>
    </row>
    <row r="15" spans="1:21" ht="10.5" customHeight="1" x14ac:dyDescent="0.2">
      <c r="A15" s="2" t="s">
        <v>47</v>
      </c>
      <c r="B15" s="64">
        <v>3313</v>
      </c>
      <c r="C15" s="104">
        <v>1376</v>
      </c>
      <c r="D15" s="104">
        <v>161180.43</v>
      </c>
      <c r="E15" s="104">
        <v>1850</v>
      </c>
      <c r="F15" s="105">
        <v>392663</v>
      </c>
      <c r="G15" s="64">
        <v>311536542</v>
      </c>
      <c r="H15" s="53">
        <f t="shared" si="0"/>
        <v>94034.573498339872</v>
      </c>
      <c r="I15" s="64">
        <v>4133037</v>
      </c>
      <c r="J15" s="64">
        <v>13527268</v>
      </c>
      <c r="K15" s="53">
        <v>2621</v>
      </c>
      <c r="L15" s="64">
        <v>19657500</v>
      </c>
      <c r="M15" s="53">
        <v>692</v>
      </c>
      <c r="N15" s="64">
        <v>23232459</v>
      </c>
      <c r="O15" s="64">
        <v>259252352</v>
      </c>
      <c r="P15" s="123">
        <v>9849201</v>
      </c>
      <c r="Q15" s="65">
        <v>571261</v>
      </c>
      <c r="R15" s="64">
        <v>43324</v>
      </c>
      <c r="S15" s="64">
        <v>527937</v>
      </c>
      <c r="T15" s="29">
        <f t="shared" si="1"/>
        <v>159.35315424086932</v>
      </c>
      <c r="U15" s="28">
        <f t="shared" si="2"/>
        <v>5.3602012995774988E-2</v>
      </c>
    </row>
    <row r="16" spans="1:21" ht="10.5" customHeight="1" x14ac:dyDescent="0.2">
      <c r="A16" s="2" t="s">
        <v>46</v>
      </c>
      <c r="B16" s="64">
        <v>3046</v>
      </c>
      <c r="C16" s="104">
        <v>1382</v>
      </c>
      <c r="D16" s="104">
        <v>233510</v>
      </c>
      <c r="E16" s="104">
        <v>1585</v>
      </c>
      <c r="F16" s="105">
        <v>329193</v>
      </c>
      <c r="G16" s="64">
        <v>172132964</v>
      </c>
      <c r="H16" s="53">
        <f t="shared" si="0"/>
        <v>56511.150361129352</v>
      </c>
      <c r="I16" s="64">
        <v>2309549</v>
      </c>
      <c r="J16" s="64">
        <v>9378908</v>
      </c>
      <c r="K16" s="53">
        <v>2415</v>
      </c>
      <c r="L16" s="64">
        <v>18112500</v>
      </c>
      <c r="M16" s="53">
        <v>631</v>
      </c>
      <c r="N16" s="64">
        <v>6648971</v>
      </c>
      <c r="O16" s="64">
        <v>140302134</v>
      </c>
      <c r="P16" s="123">
        <v>15204484</v>
      </c>
      <c r="Q16" s="65">
        <v>881848</v>
      </c>
      <c r="R16" s="64">
        <v>57758</v>
      </c>
      <c r="S16" s="64">
        <v>824090</v>
      </c>
      <c r="T16" s="29">
        <f t="shared" si="1"/>
        <v>270.54826001313199</v>
      </c>
      <c r="U16" s="28">
        <f t="shared" si="2"/>
        <v>5.4200458233242245E-2</v>
      </c>
    </row>
    <row r="17" spans="1:21" ht="10.5" customHeight="1" x14ac:dyDescent="0.2">
      <c r="A17" s="2" t="s">
        <v>45</v>
      </c>
      <c r="B17" s="64">
        <v>6022</v>
      </c>
      <c r="C17" s="104">
        <v>3000</v>
      </c>
      <c r="D17" s="104">
        <v>671781</v>
      </c>
      <c r="E17" s="104">
        <v>2875</v>
      </c>
      <c r="F17" s="105">
        <v>653623</v>
      </c>
      <c r="G17" s="64">
        <v>436924795.98000002</v>
      </c>
      <c r="H17" s="53">
        <f t="shared" si="0"/>
        <v>72554.765190966456</v>
      </c>
      <c r="I17" s="64">
        <v>5833364</v>
      </c>
      <c r="J17" s="64">
        <v>15696072</v>
      </c>
      <c r="K17" s="53">
        <v>4833</v>
      </c>
      <c r="L17" s="64">
        <v>36247500</v>
      </c>
      <c r="M17" s="53">
        <v>1189</v>
      </c>
      <c r="N17" s="64">
        <v>21521249</v>
      </c>
      <c r="O17" s="64">
        <v>369293338.98000002</v>
      </c>
      <c r="P17" s="123">
        <v>48177223</v>
      </c>
      <c r="Q17" s="65">
        <v>2794314</v>
      </c>
      <c r="R17" s="64">
        <v>147872</v>
      </c>
      <c r="S17" s="64">
        <v>2646442</v>
      </c>
      <c r="T17" s="29">
        <f t="shared" si="1"/>
        <v>439.46230488209898</v>
      </c>
      <c r="U17" s="28">
        <f t="shared" si="2"/>
        <v>5.4931393617270133E-2</v>
      </c>
    </row>
    <row r="18" spans="1:21" ht="10.5" customHeight="1" x14ac:dyDescent="0.2">
      <c r="A18" s="2" t="s">
        <v>44</v>
      </c>
      <c r="B18" s="64">
        <v>978</v>
      </c>
      <c r="C18" s="104">
        <v>503</v>
      </c>
      <c r="D18" s="104">
        <v>127002</v>
      </c>
      <c r="E18" s="104">
        <v>461</v>
      </c>
      <c r="F18" s="105">
        <v>133430</v>
      </c>
      <c r="G18" s="64">
        <v>50894117</v>
      </c>
      <c r="H18" s="53">
        <f t="shared" si="0"/>
        <v>52038.97443762781</v>
      </c>
      <c r="I18" s="64">
        <v>222711</v>
      </c>
      <c r="J18" s="64">
        <v>2030783</v>
      </c>
      <c r="K18" s="53">
        <v>796</v>
      </c>
      <c r="L18" s="64">
        <v>5970000</v>
      </c>
      <c r="M18" s="53">
        <v>182</v>
      </c>
      <c r="N18" s="64">
        <v>5781987</v>
      </c>
      <c r="O18" s="64">
        <v>37334058</v>
      </c>
      <c r="P18" s="123">
        <v>10092096</v>
      </c>
      <c r="Q18" s="65">
        <v>585339</v>
      </c>
      <c r="R18" s="64">
        <v>30511</v>
      </c>
      <c r="S18" s="64">
        <v>554828</v>
      </c>
      <c r="T18" s="29">
        <f t="shared" si="1"/>
        <v>567.30879345603273</v>
      </c>
      <c r="U18" s="28">
        <f t="shared" si="2"/>
        <v>5.4976488531222847E-2</v>
      </c>
    </row>
    <row r="19" spans="1:21" ht="10.5" customHeight="1" x14ac:dyDescent="0.2">
      <c r="A19" s="2" t="s">
        <v>43</v>
      </c>
      <c r="B19" s="64">
        <v>3400</v>
      </c>
      <c r="C19" s="104">
        <v>1759</v>
      </c>
      <c r="D19" s="104">
        <v>480664</v>
      </c>
      <c r="E19" s="104">
        <v>1558</v>
      </c>
      <c r="F19" s="105">
        <v>358042</v>
      </c>
      <c r="G19" s="64">
        <v>171873087</v>
      </c>
      <c r="H19" s="53">
        <f t="shared" si="0"/>
        <v>50550.907941176469</v>
      </c>
      <c r="I19" s="64">
        <v>1110005</v>
      </c>
      <c r="J19" s="64">
        <v>8114323</v>
      </c>
      <c r="K19" s="53">
        <v>2777</v>
      </c>
      <c r="L19" s="64">
        <v>20827500</v>
      </c>
      <c r="M19" s="53">
        <v>623</v>
      </c>
      <c r="N19" s="64">
        <v>8727518</v>
      </c>
      <c r="O19" s="64">
        <v>135313751</v>
      </c>
      <c r="P19" s="123">
        <v>39754437</v>
      </c>
      <c r="Q19" s="65">
        <v>2305745</v>
      </c>
      <c r="R19" s="64">
        <v>105811</v>
      </c>
      <c r="S19" s="64">
        <v>2199934</v>
      </c>
      <c r="T19" s="29">
        <f t="shared" si="1"/>
        <v>647.03941176470585</v>
      </c>
      <c r="U19" s="28">
        <f t="shared" si="2"/>
        <v>5.5338074590265234E-2</v>
      </c>
    </row>
    <row r="20" spans="1:21" ht="10.5" customHeight="1" x14ac:dyDescent="0.2">
      <c r="A20" s="2" t="s">
        <v>42</v>
      </c>
      <c r="B20" s="64">
        <v>3644</v>
      </c>
      <c r="C20" s="104">
        <v>1927</v>
      </c>
      <c r="D20" s="104">
        <v>534859</v>
      </c>
      <c r="E20" s="104">
        <v>1624</v>
      </c>
      <c r="F20" s="105">
        <v>416187</v>
      </c>
      <c r="G20" s="64">
        <v>558973774</v>
      </c>
      <c r="H20" s="53">
        <f t="shared" si="0"/>
        <v>153395.65697036224</v>
      </c>
      <c r="I20" s="64">
        <v>1173908</v>
      </c>
      <c r="J20" s="64">
        <v>11260970</v>
      </c>
      <c r="K20" s="53">
        <v>2961</v>
      </c>
      <c r="L20" s="64">
        <v>22207500</v>
      </c>
      <c r="M20" s="53">
        <v>683</v>
      </c>
      <c r="N20" s="64">
        <v>89069544</v>
      </c>
      <c r="O20" s="64">
        <v>437609668</v>
      </c>
      <c r="P20" s="123">
        <v>50606080</v>
      </c>
      <c r="Q20" s="65">
        <v>2935150</v>
      </c>
      <c r="R20" s="64">
        <v>96911</v>
      </c>
      <c r="S20" s="64">
        <v>2838239</v>
      </c>
      <c r="T20" s="29">
        <f t="shared" si="1"/>
        <v>778.88007683863884</v>
      </c>
      <c r="U20" s="28">
        <f t="shared" si="2"/>
        <v>5.6084940781819102E-2</v>
      </c>
    </row>
    <row r="21" spans="1:21" ht="10.5" customHeight="1" x14ac:dyDescent="0.2">
      <c r="A21" s="2" t="s">
        <v>41</v>
      </c>
      <c r="B21" s="64">
        <v>3228</v>
      </c>
      <c r="C21" s="104">
        <v>1801</v>
      </c>
      <c r="D21" s="104">
        <v>517728</v>
      </c>
      <c r="E21" s="104">
        <v>1328</v>
      </c>
      <c r="F21" s="105">
        <v>323420</v>
      </c>
      <c r="G21" s="64">
        <v>239922341</v>
      </c>
      <c r="H21" s="53">
        <f t="shared" si="0"/>
        <v>74325.384448574972</v>
      </c>
      <c r="I21" s="64">
        <v>2151676</v>
      </c>
      <c r="J21" s="64">
        <v>6424001</v>
      </c>
      <c r="K21" s="53">
        <v>2654</v>
      </c>
      <c r="L21" s="64">
        <v>19905000</v>
      </c>
      <c r="M21" s="53">
        <v>574</v>
      </c>
      <c r="N21" s="64">
        <v>58747497</v>
      </c>
      <c r="O21" s="64">
        <v>156997519</v>
      </c>
      <c r="P21" s="123">
        <v>51663181</v>
      </c>
      <c r="Q21" s="65">
        <v>2996465</v>
      </c>
      <c r="R21" s="64">
        <v>94974</v>
      </c>
      <c r="S21" s="64">
        <v>2901491</v>
      </c>
      <c r="T21" s="29">
        <f t="shared" si="1"/>
        <v>898.85099132589835</v>
      </c>
      <c r="U21" s="28">
        <f t="shared" si="2"/>
        <v>5.6161679243095772E-2</v>
      </c>
    </row>
    <row r="22" spans="1:21" ht="10.5" customHeight="1" x14ac:dyDescent="0.2">
      <c r="A22" s="2" t="s">
        <v>40</v>
      </c>
      <c r="B22" s="64">
        <v>4871</v>
      </c>
      <c r="C22" s="104">
        <v>2717</v>
      </c>
      <c r="D22" s="104">
        <v>822602</v>
      </c>
      <c r="E22" s="104">
        <v>2009</v>
      </c>
      <c r="F22" s="105">
        <v>536483</v>
      </c>
      <c r="G22" s="64">
        <v>384521399.02999997</v>
      </c>
      <c r="H22" s="53">
        <f t="shared" si="0"/>
        <v>78940.95648326831</v>
      </c>
      <c r="I22" s="64">
        <v>4291493</v>
      </c>
      <c r="J22" s="64">
        <v>11286499.640000001</v>
      </c>
      <c r="K22" s="53">
        <v>3897</v>
      </c>
      <c r="L22" s="64">
        <v>29227500</v>
      </c>
      <c r="M22" s="53">
        <v>974</v>
      </c>
      <c r="N22" s="64">
        <v>22426759</v>
      </c>
      <c r="O22" s="64">
        <v>325872133.38999999</v>
      </c>
      <c r="P22" s="123">
        <v>90114649</v>
      </c>
      <c r="Q22" s="65">
        <v>5226670</v>
      </c>
      <c r="R22" s="64">
        <v>160668</v>
      </c>
      <c r="S22" s="64">
        <v>5066002</v>
      </c>
      <c r="T22" s="29">
        <f t="shared" si="1"/>
        <v>1040.0332580578936</v>
      </c>
      <c r="U22" s="28">
        <f t="shared" si="2"/>
        <v>5.6217297145550661E-2</v>
      </c>
    </row>
    <row r="23" spans="1:21" ht="10.5" customHeight="1" x14ac:dyDescent="0.2">
      <c r="A23" s="2" t="s">
        <v>39</v>
      </c>
      <c r="B23" s="64">
        <v>1951</v>
      </c>
      <c r="C23" s="104">
        <v>1111</v>
      </c>
      <c r="D23" s="104">
        <v>337459</v>
      </c>
      <c r="E23" s="104">
        <v>779</v>
      </c>
      <c r="F23" s="105">
        <v>233138</v>
      </c>
      <c r="G23" s="64">
        <v>292422695</v>
      </c>
      <c r="H23" s="53">
        <f t="shared" si="0"/>
        <v>149883.49308047156</v>
      </c>
      <c r="I23" s="64">
        <v>1288768</v>
      </c>
      <c r="J23" s="64">
        <v>3922151</v>
      </c>
      <c r="K23" s="53">
        <v>1484</v>
      </c>
      <c r="L23" s="64">
        <v>11130000</v>
      </c>
      <c r="M23" s="53">
        <v>467</v>
      </c>
      <c r="N23" s="64">
        <v>56884885</v>
      </c>
      <c r="O23" s="64">
        <v>221774427</v>
      </c>
      <c r="P23" s="123">
        <v>40241842</v>
      </c>
      <c r="Q23" s="65">
        <v>2334027</v>
      </c>
      <c r="R23" s="64">
        <v>67137</v>
      </c>
      <c r="S23" s="64">
        <v>2266890</v>
      </c>
      <c r="T23" s="29">
        <f t="shared" si="1"/>
        <v>1161.9118400820091</v>
      </c>
      <c r="U23" s="28">
        <f t="shared" si="2"/>
        <v>5.6331665931196685E-2</v>
      </c>
    </row>
    <row r="24" spans="1:21" ht="10.5" customHeight="1" x14ac:dyDescent="0.2">
      <c r="A24" s="2" t="s">
        <v>38</v>
      </c>
      <c r="B24" s="64">
        <v>6012</v>
      </c>
      <c r="C24" s="104">
        <v>3465</v>
      </c>
      <c r="D24" s="104">
        <v>1097773</v>
      </c>
      <c r="E24" s="104">
        <v>2386</v>
      </c>
      <c r="F24" s="105">
        <v>749582</v>
      </c>
      <c r="G24" s="64">
        <v>399422004.01999998</v>
      </c>
      <c r="H24" s="53">
        <f t="shared" si="0"/>
        <v>66437.459085163006</v>
      </c>
      <c r="I24" s="64">
        <v>80129751</v>
      </c>
      <c r="J24" s="64">
        <v>75372434</v>
      </c>
      <c r="K24" s="53">
        <v>4555</v>
      </c>
      <c r="L24" s="64">
        <v>34162500</v>
      </c>
      <c r="M24" s="53">
        <v>1457</v>
      </c>
      <c r="N24" s="64">
        <v>49987665</v>
      </c>
      <c r="O24" s="64">
        <v>320029156.01999998</v>
      </c>
      <c r="P24" s="123">
        <v>138863762</v>
      </c>
      <c r="Q24" s="65">
        <v>8054099</v>
      </c>
      <c r="R24" s="64">
        <v>240910</v>
      </c>
      <c r="S24" s="64">
        <v>7813189</v>
      </c>
      <c r="T24" s="29">
        <f t="shared" si="1"/>
        <v>1299.5989687292083</v>
      </c>
      <c r="U24" s="28">
        <f t="shared" si="2"/>
        <v>5.6265139929019062E-2</v>
      </c>
    </row>
    <row r="25" spans="1:21" ht="10.5" customHeight="1" x14ac:dyDescent="0.2">
      <c r="A25" s="2" t="s">
        <v>37</v>
      </c>
      <c r="B25" s="64">
        <v>7491</v>
      </c>
      <c r="C25" s="104">
        <v>4332</v>
      </c>
      <c r="D25" s="104">
        <v>1447795.71</v>
      </c>
      <c r="E25" s="104">
        <v>2958</v>
      </c>
      <c r="F25" s="105">
        <v>892017</v>
      </c>
      <c r="G25" s="64">
        <v>683966253</v>
      </c>
      <c r="H25" s="53">
        <f t="shared" si="0"/>
        <v>91305.066479775734</v>
      </c>
      <c r="I25" s="64">
        <v>2093948</v>
      </c>
      <c r="J25" s="64">
        <v>12793574</v>
      </c>
      <c r="K25" s="53">
        <v>5430</v>
      </c>
      <c r="L25" s="64">
        <v>40725000</v>
      </c>
      <c r="M25" s="53">
        <v>2061</v>
      </c>
      <c r="N25" s="64">
        <v>42508370</v>
      </c>
      <c r="O25" s="64">
        <v>590033257</v>
      </c>
      <c r="P25" s="123">
        <v>205783489</v>
      </c>
      <c r="Q25" s="65">
        <v>11935444</v>
      </c>
      <c r="R25" s="64">
        <v>351241</v>
      </c>
      <c r="S25" s="64">
        <v>11584203</v>
      </c>
      <c r="T25" s="29">
        <f t="shared" si="1"/>
        <v>1546.4160993191831</v>
      </c>
      <c r="U25" s="28">
        <f t="shared" si="2"/>
        <v>5.6293160623785518E-2</v>
      </c>
    </row>
    <row r="26" spans="1:21" ht="10.5" customHeight="1" x14ac:dyDescent="0.2">
      <c r="A26" s="2" t="s">
        <v>36</v>
      </c>
      <c r="B26" s="64">
        <v>11828</v>
      </c>
      <c r="C26" s="104">
        <v>7173</v>
      </c>
      <c r="D26" s="104">
        <v>2772347</v>
      </c>
      <c r="E26" s="104">
        <v>4407</v>
      </c>
      <c r="F26" s="105">
        <v>1356933</v>
      </c>
      <c r="G26" s="64">
        <v>639410641</v>
      </c>
      <c r="H26" s="53">
        <f t="shared" si="0"/>
        <v>54059.06670612107</v>
      </c>
      <c r="I26" s="64">
        <v>1469461</v>
      </c>
      <c r="J26" s="64">
        <v>16713802</v>
      </c>
      <c r="K26" s="53">
        <v>7572</v>
      </c>
      <c r="L26" s="64">
        <v>56790000</v>
      </c>
      <c r="M26" s="53">
        <v>4256</v>
      </c>
      <c r="N26" s="64">
        <v>38234389</v>
      </c>
      <c r="O26" s="64">
        <v>529141911</v>
      </c>
      <c r="P26" s="123">
        <v>410976719</v>
      </c>
      <c r="Q26" s="65">
        <v>23836678</v>
      </c>
      <c r="R26" s="64">
        <v>659543</v>
      </c>
      <c r="S26" s="64">
        <v>23177135</v>
      </c>
      <c r="T26" s="29">
        <f t="shared" si="1"/>
        <v>1959.5142881298614</v>
      </c>
      <c r="U26" s="28">
        <f t="shared" si="2"/>
        <v>5.6395250456997295E-2</v>
      </c>
    </row>
    <row r="27" spans="1:21" ht="10.5" customHeight="1" x14ac:dyDescent="0.2">
      <c r="A27" s="2" t="s">
        <v>35</v>
      </c>
      <c r="B27" s="64">
        <v>7982</v>
      </c>
      <c r="C27" s="104">
        <v>5002</v>
      </c>
      <c r="D27" s="104">
        <v>2341309</v>
      </c>
      <c r="E27" s="104">
        <v>2812</v>
      </c>
      <c r="F27" s="105">
        <v>1308301.98</v>
      </c>
      <c r="G27" s="64">
        <v>825888237</v>
      </c>
      <c r="H27" s="53">
        <f t="shared" si="0"/>
        <v>103468.83450263093</v>
      </c>
      <c r="I27" s="64">
        <v>13320612</v>
      </c>
      <c r="J27" s="64">
        <v>18594498</v>
      </c>
      <c r="K27" s="53">
        <v>4339</v>
      </c>
      <c r="L27" s="64">
        <v>32542500</v>
      </c>
      <c r="M27" s="53">
        <v>3643</v>
      </c>
      <c r="N27" s="64">
        <v>44441185</v>
      </c>
      <c r="O27" s="64">
        <v>743630666</v>
      </c>
      <c r="P27" s="123">
        <v>355573242</v>
      </c>
      <c r="Q27" s="65">
        <v>20623234</v>
      </c>
      <c r="R27" s="64">
        <v>484740</v>
      </c>
      <c r="S27" s="64">
        <v>20138494</v>
      </c>
      <c r="T27" s="29">
        <f t="shared" si="1"/>
        <v>2522.9884740666498</v>
      </c>
      <c r="U27" s="28">
        <f t="shared" si="2"/>
        <v>5.6636697088697133E-2</v>
      </c>
    </row>
    <row r="28" spans="1:21" ht="10.5" customHeight="1" x14ac:dyDescent="0.2">
      <c r="A28" s="2" t="s">
        <v>34</v>
      </c>
      <c r="B28" s="64">
        <v>4646</v>
      </c>
      <c r="C28" s="104">
        <v>2870</v>
      </c>
      <c r="D28" s="104">
        <v>1782694</v>
      </c>
      <c r="E28" s="104">
        <v>1685</v>
      </c>
      <c r="F28" s="105">
        <v>720371</v>
      </c>
      <c r="G28" s="64">
        <v>369733438</v>
      </c>
      <c r="H28" s="53">
        <f t="shared" si="0"/>
        <v>79581.024106758501</v>
      </c>
      <c r="I28" s="64">
        <v>757310</v>
      </c>
      <c r="J28" s="64">
        <v>8521372</v>
      </c>
      <c r="K28" s="53">
        <v>2096</v>
      </c>
      <c r="L28" s="64">
        <v>15720000</v>
      </c>
      <c r="M28" s="53">
        <v>2550</v>
      </c>
      <c r="N28" s="64">
        <v>23273302</v>
      </c>
      <c r="O28" s="64">
        <v>322976074</v>
      </c>
      <c r="P28" s="123">
        <v>253455197</v>
      </c>
      <c r="Q28" s="65">
        <v>14700406</v>
      </c>
      <c r="R28" s="64">
        <v>305540</v>
      </c>
      <c r="S28" s="64">
        <v>14394866</v>
      </c>
      <c r="T28" s="29">
        <f t="shared" si="1"/>
        <v>3098.3353422298751</v>
      </c>
      <c r="U28" s="28">
        <f t="shared" si="2"/>
        <v>5.6794518993429834E-2</v>
      </c>
    </row>
    <row r="29" spans="1:21" ht="10.5" customHeight="1" x14ac:dyDescent="0.2">
      <c r="A29" s="2" t="s">
        <v>33</v>
      </c>
      <c r="B29" s="64">
        <v>3946</v>
      </c>
      <c r="C29" s="104">
        <v>2338</v>
      </c>
      <c r="D29" s="104">
        <v>1769233</v>
      </c>
      <c r="E29" s="104">
        <v>1538</v>
      </c>
      <c r="F29" s="105">
        <v>872132</v>
      </c>
      <c r="G29" s="64">
        <v>498911668</v>
      </c>
      <c r="H29" s="53">
        <f t="shared" si="0"/>
        <v>126434.78661936137</v>
      </c>
      <c r="I29" s="64">
        <v>37309623</v>
      </c>
      <c r="J29" s="64">
        <v>40718734</v>
      </c>
      <c r="K29" s="53">
        <v>1528</v>
      </c>
      <c r="L29" s="64">
        <v>11460000</v>
      </c>
      <c r="M29" s="53">
        <v>2418</v>
      </c>
      <c r="N29" s="64">
        <v>33479769</v>
      </c>
      <c r="O29" s="64">
        <v>450562788</v>
      </c>
      <c r="P29" s="123">
        <v>263157073</v>
      </c>
      <c r="Q29" s="65">
        <v>15263099</v>
      </c>
      <c r="R29" s="64">
        <v>393930</v>
      </c>
      <c r="S29" s="64">
        <v>14869169</v>
      </c>
      <c r="T29" s="29">
        <f t="shared" si="1"/>
        <v>3768.1624429802332</v>
      </c>
      <c r="U29" s="28">
        <f t="shared" si="2"/>
        <v>5.6503018636325994E-2</v>
      </c>
    </row>
    <row r="30" spans="1:21" ht="10.5" customHeight="1" x14ac:dyDescent="0.2">
      <c r="A30" s="2" t="s">
        <v>32</v>
      </c>
      <c r="B30" s="64">
        <v>867</v>
      </c>
      <c r="C30" s="104">
        <v>505</v>
      </c>
      <c r="D30" s="104">
        <v>454256</v>
      </c>
      <c r="E30" s="104">
        <v>350</v>
      </c>
      <c r="F30" s="105">
        <v>242047</v>
      </c>
      <c r="G30" s="64">
        <v>100768620</v>
      </c>
      <c r="H30" s="53">
        <f t="shared" si="0"/>
        <v>116226.78200692042</v>
      </c>
      <c r="I30" s="64">
        <v>819955</v>
      </c>
      <c r="J30" s="64">
        <v>1778610</v>
      </c>
      <c r="K30" s="53">
        <v>280</v>
      </c>
      <c r="L30" s="64">
        <v>2100000</v>
      </c>
      <c r="M30" s="53">
        <v>587</v>
      </c>
      <c r="N30" s="64">
        <v>6208339</v>
      </c>
      <c r="O30" s="64">
        <v>91501626</v>
      </c>
      <c r="P30" s="123">
        <v>67138077</v>
      </c>
      <c r="Q30" s="65">
        <v>3893997</v>
      </c>
      <c r="R30" s="64">
        <v>107320</v>
      </c>
      <c r="S30" s="64">
        <v>3786677</v>
      </c>
      <c r="T30" s="29">
        <f t="shared" si="1"/>
        <v>4367.5628604382928</v>
      </c>
      <c r="U30" s="28">
        <f t="shared" ref="U30:U35" si="3">S30/P30</f>
        <v>5.6401332436137541E-2</v>
      </c>
    </row>
    <row r="31" spans="1:21" ht="10.5" customHeight="1" x14ac:dyDescent="0.2">
      <c r="A31" s="2" t="s">
        <v>31</v>
      </c>
      <c r="B31" s="64">
        <v>2226</v>
      </c>
      <c r="C31" s="104">
        <v>1285</v>
      </c>
      <c r="D31" s="104">
        <v>1468712</v>
      </c>
      <c r="E31" s="104">
        <v>901</v>
      </c>
      <c r="F31" s="105">
        <v>661313</v>
      </c>
      <c r="G31" s="64">
        <v>943428524</v>
      </c>
      <c r="H31" s="53">
        <f t="shared" si="0"/>
        <v>423822.33782569633</v>
      </c>
      <c r="I31" s="64">
        <v>11007014</v>
      </c>
      <c r="J31" s="64">
        <v>7611564</v>
      </c>
      <c r="K31" s="53">
        <v>677</v>
      </c>
      <c r="L31" s="64">
        <v>5077500</v>
      </c>
      <c r="M31" s="53">
        <v>1549</v>
      </c>
      <c r="N31" s="64">
        <v>310137495</v>
      </c>
      <c r="O31" s="64">
        <v>631608979</v>
      </c>
      <c r="P31" s="123">
        <v>197671475</v>
      </c>
      <c r="Q31" s="65">
        <v>11464942</v>
      </c>
      <c r="R31" s="64">
        <v>363719</v>
      </c>
      <c r="S31" s="64">
        <v>11101223</v>
      </c>
      <c r="T31" s="29">
        <f t="shared" si="1"/>
        <v>4987.0723270440249</v>
      </c>
      <c r="U31" s="28">
        <f t="shared" si="3"/>
        <v>5.6159964405587605E-2</v>
      </c>
    </row>
    <row r="32" spans="1:21" ht="10.5" customHeight="1" x14ac:dyDescent="0.2">
      <c r="A32" s="1" t="s">
        <v>30</v>
      </c>
      <c r="B32" s="64">
        <v>1111</v>
      </c>
      <c r="C32" s="104">
        <v>629</v>
      </c>
      <c r="D32" s="104">
        <v>937921</v>
      </c>
      <c r="E32" s="104">
        <v>466</v>
      </c>
      <c r="F32" s="105">
        <v>459695</v>
      </c>
      <c r="G32" s="64">
        <v>198681693</v>
      </c>
      <c r="H32" s="53">
        <f t="shared" si="0"/>
        <v>178831.40684068407</v>
      </c>
      <c r="I32" s="64">
        <v>2637694</v>
      </c>
      <c r="J32" s="64">
        <v>4085798</v>
      </c>
      <c r="K32" s="53">
        <v>277</v>
      </c>
      <c r="L32" s="64">
        <v>2077500</v>
      </c>
      <c r="M32" s="53">
        <v>834</v>
      </c>
      <c r="N32" s="64">
        <v>15652152</v>
      </c>
      <c r="O32" s="64">
        <v>179503937</v>
      </c>
      <c r="P32" s="123">
        <v>120918420</v>
      </c>
      <c r="Q32" s="65">
        <v>7013279</v>
      </c>
      <c r="R32" s="64">
        <v>219069</v>
      </c>
      <c r="S32" s="64">
        <v>6794210</v>
      </c>
      <c r="T32" s="29">
        <f t="shared" si="1"/>
        <v>6115.4005400540054</v>
      </c>
      <c r="U32" s="28">
        <f t="shared" si="3"/>
        <v>5.6188378908689017E-2</v>
      </c>
    </row>
    <row r="33" spans="1:21" ht="10.5" customHeight="1" x14ac:dyDescent="0.2">
      <c r="A33" s="2" t="s">
        <v>29</v>
      </c>
      <c r="B33" s="64">
        <v>1034</v>
      </c>
      <c r="C33" s="104">
        <v>580</v>
      </c>
      <c r="D33" s="104">
        <v>1258645</v>
      </c>
      <c r="E33" s="104">
        <v>427</v>
      </c>
      <c r="F33" s="105">
        <v>761760</v>
      </c>
      <c r="G33" s="64">
        <v>470885418</v>
      </c>
      <c r="H33" s="53">
        <f t="shared" si="0"/>
        <v>455401.75822050287</v>
      </c>
      <c r="I33" s="64">
        <v>7329167</v>
      </c>
      <c r="J33" s="64">
        <v>7448474</v>
      </c>
      <c r="K33" s="53">
        <v>234</v>
      </c>
      <c r="L33" s="64">
        <v>1755000</v>
      </c>
      <c r="M33" s="53">
        <v>800</v>
      </c>
      <c r="N33" s="64">
        <v>38941800</v>
      </c>
      <c r="O33" s="64">
        <v>430069311</v>
      </c>
      <c r="P33" s="123">
        <v>141963906</v>
      </c>
      <c r="Q33" s="65">
        <v>8233901</v>
      </c>
      <c r="R33" s="64">
        <v>342393</v>
      </c>
      <c r="S33" s="64">
        <v>7891508</v>
      </c>
      <c r="T33" s="29">
        <f t="shared" si="1"/>
        <v>7632.0193423597675</v>
      </c>
      <c r="U33" s="28">
        <f t="shared" si="3"/>
        <v>5.5588129563017237E-2</v>
      </c>
    </row>
    <row r="34" spans="1:21" ht="10.5" customHeight="1" x14ac:dyDescent="0.2">
      <c r="A34" s="2" t="s">
        <v>28</v>
      </c>
      <c r="B34" s="64">
        <v>466</v>
      </c>
      <c r="C34" s="104">
        <v>256</v>
      </c>
      <c r="D34" s="104">
        <v>921221</v>
      </c>
      <c r="E34" s="104">
        <v>204</v>
      </c>
      <c r="F34" s="105">
        <v>591146</v>
      </c>
      <c r="G34" s="64">
        <v>822314874</v>
      </c>
      <c r="H34" s="53">
        <f t="shared" si="0"/>
        <v>1764624.1931330473</v>
      </c>
      <c r="I34" s="64">
        <v>3292031</v>
      </c>
      <c r="J34" s="64">
        <v>8284858</v>
      </c>
      <c r="K34" s="53">
        <v>97</v>
      </c>
      <c r="L34" s="64">
        <v>727500</v>
      </c>
      <c r="M34" s="53">
        <v>369</v>
      </c>
      <c r="N34" s="64">
        <v>18118524</v>
      </c>
      <c r="O34" s="64">
        <v>798476023</v>
      </c>
      <c r="P34" s="123">
        <v>82400320</v>
      </c>
      <c r="Q34" s="65">
        <v>4779207</v>
      </c>
      <c r="R34" s="64">
        <v>182306</v>
      </c>
      <c r="S34" s="64">
        <v>4596901</v>
      </c>
      <c r="T34" s="29">
        <f t="shared" si="1"/>
        <v>9864.5944206008589</v>
      </c>
      <c r="U34" s="28">
        <f t="shared" si="3"/>
        <v>5.5787416844983125E-2</v>
      </c>
    </row>
    <row r="35" spans="1:21" ht="10.5" customHeight="1" x14ac:dyDescent="0.2">
      <c r="A35" s="7" t="s">
        <v>4</v>
      </c>
      <c r="B35" s="64">
        <v>1061</v>
      </c>
      <c r="C35" s="106">
        <v>496</v>
      </c>
      <c r="D35" s="106">
        <v>5940560</v>
      </c>
      <c r="E35" s="106">
        <v>544</v>
      </c>
      <c r="F35" s="107">
        <v>10690485.509999998</v>
      </c>
      <c r="G35" s="64">
        <v>4041207556</v>
      </c>
      <c r="H35" s="53">
        <f t="shared" ref="H35:H36" si="4">G35/B35</f>
        <v>3808866.68803016</v>
      </c>
      <c r="I35" s="64">
        <v>84237312</v>
      </c>
      <c r="J35" s="64">
        <v>124132376</v>
      </c>
      <c r="K35" s="53">
        <v>108</v>
      </c>
      <c r="L35" s="64">
        <v>810000</v>
      </c>
      <c r="M35" s="53">
        <v>953</v>
      </c>
      <c r="N35" s="64">
        <v>261402917</v>
      </c>
      <c r="O35" s="64">
        <v>3739099575</v>
      </c>
      <c r="P35" s="123">
        <v>815716531</v>
      </c>
      <c r="Q35" s="65">
        <v>47311559</v>
      </c>
      <c r="R35" s="64">
        <v>4912819</v>
      </c>
      <c r="S35" s="78">
        <v>42398740</v>
      </c>
      <c r="T35" s="29">
        <f t="shared" si="1"/>
        <v>39961.112158341188</v>
      </c>
      <c r="U35" s="28">
        <f t="shared" si="3"/>
        <v>5.1977296510127981E-2</v>
      </c>
    </row>
    <row r="36" spans="1:21" ht="10.5" customHeight="1" thickBot="1" x14ac:dyDescent="0.25">
      <c r="A36" s="25" t="s">
        <v>1</v>
      </c>
      <c r="B36" s="31">
        <f t="shared" ref="B36:S36" si="5">SUM(B13:B35)</f>
        <v>105182</v>
      </c>
      <c r="C36" s="31">
        <f t="shared" ref="C36:F36" si="6">SUM(C13:C35)</f>
        <v>46243</v>
      </c>
      <c r="D36" s="31">
        <f t="shared" si="6"/>
        <v>26162889.140000001</v>
      </c>
      <c r="E36" s="31">
        <f t="shared" si="6"/>
        <v>47936</v>
      </c>
      <c r="F36" s="31">
        <f t="shared" si="6"/>
        <v>26801885.489999998</v>
      </c>
      <c r="G36" s="31">
        <f t="shared" si="5"/>
        <v>14843877466.030001</v>
      </c>
      <c r="H36" s="31">
        <f t="shared" si="4"/>
        <v>141125.64379865376</v>
      </c>
      <c r="I36" s="31">
        <f t="shared" si="5"/>
        <v>359516147</v>
      </c>
      <c r="J36" s="31">
        <f t="shared" si="5"/>
        <v>598977578.63999999</v>
      </c>
      <c r="K36" s="31">
        <f t="shared" si="5"/>
        <v>64890</v>
      </c>
      <c r="L36" s="31">
        <f t="shared" si="5"/>
        <v>486675000</v>
      </c>
      <c r="M36" s="31">
        <f t="shared" si="5"/>
        <v>40292</v>
      </c>
      <c r="N36" s="31">
        <f t="shared" si="5"/>
        <v>1448875169</v>
      </c>
      <c r="O36" s="31">
        <f t="shared" si="5"/>
        <v>12668865865.389999</v>
      </c>
      <c r="P36" s="31">
        <f t="shared" si="5"/>
        <v>3213925613</v>
      </c>
      <c r="Q36" s="31">
        <f t="shared" si="5"/>
        <v>197970612</v>
      </c>
      <c r="R36" s="31">
        <f t="shared" si="5"/>
        <v>9386436</v>
      </c>
      <c r="S36" s="31">
        <f t="shared" si="5"/>
        <v>188584176</v>
      </c>
      <c r="T36" s="32">
        <f t="shared" si="1"/>
        <v>1792.9320225894164</v>
      </c>
      <c r="U36" s="33">
        <f>S36/SUM(P14:P35)</f>
        <v>5.524998980872959E-2</v>
      </c>
    </row>
    <row r="37" spans="1:21" ht="11.25" customHeight="1" thickBot="1" x14ac:dyDescent="0.25">
      <c r="A37" s="43" t="s">
        <v>97</v>
      </c>
      <c r="B37" s="43"/>
      <c r="C37" s="108"/>
      <c r="D37" s="108"/>
      <c r="E37" s="108"/>
      <c r="F37" s="108"/>
      <c r="G37" s="48"/>
      <c r="H37" s="48"/>
      <c r="I37" s="48"/>
      <c r="J37" s="49" t="s">
        <v>15</v>
      </c>
      <c r="K37" s="49"/>
      <c r="L37" s="49"/>
      <c r="M37" s="50"/>
      <c r="N37" s="51"/>
      <c r="O37" s="50"/>
      <c r="P37" s="51"/>
      <c r="Q37" s="48"/>
      <c r="R37" s="52"/>
      <c r="S37" s="52"/>
      <c r="T37" s="43"/>
      <c r="U37" s="43"/>
    </row>
    <row r="38" spans="1:21" ht="10.5" customHeight="1" x14ac:dyDescent="0.2">
      <c r="A38" s="2" t="s">
        <v>5</v>
      </c>
      <c r="B38" s="37">
        <v>5144</v>
      </c>
      <c r="C38" s="103">
        <v>29</v>
      </c>
      <c r="D38" s="103">
        <v>45978</v>
      </c>
      <c r="E38" s="103">
        <v>3136</v>
      </c>
      <c r="F38" s="103">
        <v>1350309</v>
      </c>
      <c r="G38" s="66">
        <v>-599410986</v>
      </c>
      <c r="H38" s="66">
        <f t="shared" ref="H38:H51" si="7">G38/B38</f>
        <v>-116526.24144634526</v>
      </c>
      <c r="I38" s="37">
        <v>54062232</v>
      </c>
      <c r="J38" s="37">
        <v>23363672</v>
      </c>
      <c r="K38" s="37">
        <v>1209</v>
      </c>
      <c r="L38" s="34">
        <v>9067500</v>
      </c>
      <c r="M38" s="53">
        <v>3935</v>
      </c>
      <c r="N38" s="37">
        <v>5157586</v>
      </c>
      <c r="O38" s="66">
        <v>-582937512</v>
      </c>
      <c r="P38" s="66">
        <v>-153306893</v>
      </c>
      <c r="Q38" s="37">
        <v>114833</v>
      </c>
      <c r="R38" s="37">
        <v>161</v>
      </c>
      <c r="S38" s="37">
        <v>114672</v>
      </c>
      <c r="T38" s="67">
        <f t="shared" ref="T38:T56" si="8">S38/B38</f>
        <v>22.292379471228617</v>
      </c>
      <c r="U38" s="38">
        <f t="shared" ref="U38:U56" si="9">S38/G38</f>
        <v>-1.9130780495905025E-4</v>
      </c>
    </row>
    <row r="39" spans="1:21" ht="10.5" customHeight="1" x14ac:dyDescent="0.2">
      <c r="A39" s="11" t="s">
        <v>65</v>
      </c>
      <c r="B39" s="37">
        <v>7610</v>
      </c>
      <c r="C39" s="105">
        <v>269</v>
      </c>
      <c r="D39" s="105">
        <v>31332</v>
      </c>
      <c r="E39" s="105">
        <v>5389</v>
      </c>
      <c r="F39" s="105">
        <v>246383</v>
      </c>
      <c r="G39" s="66">
        <v>7514623</v>
      </c>
      <c r="H39" s="37">
        <f t="shared" si="7"/>
        <v>987.46688567674119</v>
      </c>
      <c r="I39" s="37">
        <v>461967</v>
      </c>
      <c r="J39" s="37">
        <v>998782</v>
      </c>
      <c r="K39" s="37">
        <v>2487</v>
      </c>
      <c r="L39" s="53">
        <v>18652500</v>
      </c>
      <c r="M39" s="53">
        <v>5123</v>
      </c>
      <c r="N39" s="37">
        <v>1783090</v>
      </c>
      <c r="O39" s="66">
        <v>-13457782</v>
      </c>
      <c r="P39" s="66">
        <v>-13435965</v>
      </c>
      <c r="Q39" s="37">
        <v>59694</v>
      </c>
      <c r="R39" s="37">
        <v>1326</v>
      </c>
      <c r="S39" s="37">
        <v>58368</v>
      </c>
      <c r="T39" s="39">
        <f t="shared" si="8"/>
        <v>7.6699080157687254</v>
      </c>
      <c r="U39" s="38">
        <f t="shared" si="9"/>
        <v>7.7672559222199174E-3</v>
      </c>
    </row>
    <row r="40" spans="1:21" ht="10.5" customHeight="1" x14ac:dyDescent="0.2">
      <c r="A40" s="11" t="s">
        <v>64</v>
      </c>
      <c r="B40" s="37">
        <v>7218</v>
      </c>
      <c r="C40" s="105">
        <v>1061</v>
      </c>
      <c r="D40" s="105">
        <v>165194.72999999998</v>
      </c>
      <c r="E40" s="105">
        <v>4297</v>
      </c>
      <c r="F40" s="105">
        <v>770267</v>
      </c>
      <c r="G40" s="66">
        <v>51544935.979999997</v>
      </c>
      <c r="H40" s="37">
        <f t="shared" si="7"/>
        <v>7141.1659711831526</v>
      </c>
      <c r="I40" s="37">
        <v>1354452</v>
      </c>
      <c r="J40" s="37">
        <v>6579117</v>
      </c>
      <c r="K40" s="37">
        <v>5879</v>
      </c>
      <c r="L40" s="53">
        <v>44092500</v>
      </c>
      <c r="M40" s="53">
        <v>1339</v>
      </c>
      <c r="N40" s="37">
        <v>3406548</v>
      </c>
      <c r="O40" s="66">
        <v>-1178777.02</v>
      </c>
      <c r="P40" s="66">
        <v>-3350835</v>
      </c>
      <c r="Q40" s="37">
        <v>387109</v>
      </c>
      <c r="R40" s="37">
        <v>29983</v>
      </c>
      <c r="S40" s="37">
        <v>357126</v>
      </c>
      <c r="T40" s="39">
        <f t="shared" si="8"/>
        <v>49.477140482128014</v>
      </c>
      <c r="U40" s="38">
        <f t="shared" si="9"/>
        <v>6.9284400729213982E-3</v>
      </c>
    </row>
    <row r="41" spans="1:21" ht="10.5" customHeight="1" x14ac:dyDescent="0.2">
      <c r="A41" s="11" t="s">
        <v>63</v>
      </c>
      <c r="B41" s="37">
        <v>6534</v>
      </c>
      <c r="C41" s="105">
        <v>2319</v>
      </c>
      <c r="D41" s="105">
        <v>435042</v>
      </c>
      <c r="E41" s="105">
        <v>3519</v>
      </c>
      <c r="F41" s="105">
        <v>708256</v>
      </c>
      <c r="G41" s="66">
        <v>81817719</v>
      </c>
      <c r="H41" s="37">
        <f t="shared" si="7"/>
        <v>12521.842516069788</v>
      </c>
      <c r="I41" s="37">
        <v>381681</v>
      </c>
      <c r="J41" s="37">
        <v>7458378</v>
      </c>
      <c r="K41" s="37">
        <v>5570</v>
      </c>
      <c r="L41" s="53">
        <v>41775000</v>
      </c>
      <c r="M41" s="53">
        <v>964</v>
      </c>
      <c r="N41" s="37">
        <v>4110610</v>
      </c>
      <c r="O41" s="66">
        <v>28855412</v>
      </c>
      <c r="P41" s="66">
        <v>25480950</v>
      </c>
      <c r="Q41" s="37">
        <v>1668582</v>
      </c>
      <c r="R41" s="37">
        <v>132452</v>
      </c>
      <c r="S41" s="37">
        <v>1536130</v>
      </c>
      <c r="T41" s="39">
        <f t="shared" si="8"/>
        <v>235.09794918885828</v>
      </c>
      <c r="U41" s="38">
        <f t="shared" si="9"/>
        <v>1.8775028426299686E-2</v>
      </c>
    </row>
    <row r="42" spans="1:21" ht="10.5" customHeight="1" x14ac:dyDescent="0.2">
      <c r="A42" s="11" t="s">
        <v>62</v>
      </c>
      <c r="B42" s="37">
        <v>7357</v>
      </c>
      <c r="C42" s="105">
        <v>3373</v>
      </c>
      <c r="D42" s="105">
        <v>770026.7</v>
      </c>
      <c r="E42" s="105">
        <v>3408</v>
      </c>
      <c r="F42" s="105">
        <v>697037</v>
      </c>
      <c r="G42" s="66">
        <v>129085148</v>
      </c>
      <c r="H42" s="37">
        <f t="shared" si="7"/>
        <v>17545.894794073673</v>
      </c>
      <c r="I42" s="37">
        <v>405065</v>
      </c>
      <c r="J42" s="37">
        <v>9509380</v>
      </c>
      <c r="K42" s="37">
        <v>6330</v>
      </c>
      <c r="L42" s="53">
        <v>47475000</v>
      </c>
      <c r="M42" s="53">
        <v>1027</v>
      </c>
      <c r="N42" s="37">
        <v>5560832</v>
      </c>
      <c r="O42" s="66">
        <v>66945001</v>
      </c>
      <c r="P42" s="66">
        <v>61445979</v>
      </c>
      <c r="Q42" s="37">
        <v>3685124</v>
      </c>
      <c r="R42" s="37">
        <v>207382</v>
      </c>
      <c r="S42" s="37">
        <v>3477742</v>
      </c>
      <c r="T42" s="39">
        <f t="shared" si="8"/>
        <v>472.71197498980564</v>
      </c>
      <c r="U42" s="38">
        <f t="shared" si="9"/>
        <v>2.6941457277486331E-2</v>
      </c>
    </row>
    <row r="43" spans="1:21" ht="10.5" customHeight="1" x14ac:dyDescent="0.2">
      <c r="A43" s="11" t="s">
        <v>61</v>
      </c>
      <c r="B43" s="37">
        <v>8233</v>
      </c>
      <c r="C43" s="105">
        <v>4214</v>
      </c>
      <c r="D43" s="105">
        <v>1055806</v>
      </c>
      <c r="E43" s="105">
        <v>3475</v>
      </c>
      <c r="F43" s="105">
        <v>857083</v>
      </c>
      <c r="G43" s="66">
        <v>185476196.01999998</v>
      </c>
      <c r="H43" s="37">
        <f t="shared" si="7"/>
        <v>22528.38528118547</v>
      </c>
      <c r="I43" s="37">
        <v>1036573</v>
      </c>
      <c r="J43" s="37">
        <v>11738606</v>
      </c>
      <c r="K43" s="37">
        <v>6938</v>
      </c>
      <c r="L43" s="53">
        <v>52035000</v>
      </c>
      <c r="M43" s="53">
        <v>1295</v>
      </c>
      <c r="N43" s="37">
        <v>7223523</v>
      </c>
      <c r="O43" s="66">
        <v>115515640.02</v>
      </c>
      <c r="P43" s="66">
        <v>106760251</v>
      </c>
      <c r="Q43" s="37">
        <v>6280332</v>
      </c>
      <c r="R43" s="37">
        <v>219898</v>
      </c>
      <c r="S43" s="37">
        <v>6060434</v>
      </c>
      <c r="T43" s="39">
        <f t="shared" si="8"/>
        <v>736.11490343738615</v>
      </c>
      <c r="U43" s="38">
        <f t="shared" si="9"/>
        <v>3.2674996199223864E-2</v>
      </c>
    </row>
    <row r="44" spans="1:21" ht="10.5" customHeight="1" x14ac:dyDescent="0.2">
      <c r="A44" s="11" t="s">
        <v>60</v>
      </c>
      <c r="B44" s="37">
        <v>8340</v>
      </c>
      <c r="C44" s="105">
        <v>4567</v>
      </c>
      <c r="D44" s="105">
        <v>1280915</v>
      </c>
      <c r="E44" s="105">
        <v>3278</v>
      </c>
      <c r="F44" s="105">
        <v>832537</v>
      </c>
      <c r="G44" s="66">
        <v>229608911.03</v>
      </c>
      <c r="H44" s="37">
        <f t="shared" si="7"/>
        <v>27531.044488009593</v>
      </c>
      <c r="I44" s="37">
        <v>1632773</v>
      </c>
      <c r="J44" s="37">
        <v>15035051</v>
      </c>
      <c r="K44" s="37">
        <v>6753</v>
      </c>
      <c r="L44" s="53">
        <v>50647500</v>
      </c>
      <c r="M44" s="53">
        <v>1587</v>
      </c>
      <c r="N44" s="37">
        <v>9970226</v>
      </c>
      <c r="O44" s="66">
        <v>155588907.03</v>
      </c>
      <c r="P44" s="66">
        <v>146409843</v>
      </c>
      <c r="Q44" s="37">
        <v>8582318</v>
      </c>
      <c r="R44" s="37">
        <v>269572</v>
      </c>
      <c r="S44" s="37">
        <v>8312746</v>
      </c>
      <c r="T44" s="39">
        <f t="shared" si="8"/>
        <v>996.732134292566</v>
      </c>
      <c r="U44" s="38">
        <f t="shared" si="9"/>
        <v>3.6203934606500884E-2</v>
      </c>
    </row>
    <row r="45" spans="1:21" ht="10.5" customHeight="1" x14ac:dyDescent="0.2">
      <c r="A45" s="11" t="s">
        <v>59</v>
      </c>
      <c r="B45" s="37">
        <v>15560</v>
      </c>
      <c r="C45" s="105">
        <v>8830</v>
      </c>
      <c r="D45" s="105">
        <v>2717335.71</v>
      </c>
      <c r="E45" s="105">
        <v>5896</v>
      </c>
      <c r="F45" s="105">
        <v>1579511</v>
      </c>
      <c r="G45" s="66">
        <v>542195846</v>
      </c>
      <c r="H45" s="37">
        <f t="shared" si="7"/>
        <v>34845.491388174807</v>
      </c>
      <c r="I45" s="37">
        <v>824155</v>
      </c>
      <c r="J45" s="37">
        <v>34967366</v>
      </c>
      <c r="K45" s="37">
        <v>11600</v>
      </c>
      <c r="L45" s="53">
        <v>87000000</v>
      </c>
      <c r="M45" s="53">
        <v>3960</v>
      </c>
      <c r="N45" s="37">
        <v>28069306</v>
      </c>
      <c r="O45" s="66">
        <v>392983329</v>
      </c>
      <c r="P45" s="66">
        <v>372549552</v>
      </c>
      <c r="Q45" s="37">
        <v>21798086</v>
      </c>
      <c r="R45" s="37">
        <v>647204</v>
      </c>
      <c r="S45" s="37">
        <v>21150882</v>
      </c>
      <c r="T45" s="39">
        <f t="shared" si="8"/>
        <v>1359.3111825192802</v>
      </c>
      <c r="U45" s="38">
        <f t="shared" si="9"/>
        <v>3.9009671793022185E-2</v>
      </c>
    </row>
    <row r="46" spans="1:21" ht="10.5" customHeight="1" x14ac:dyDescent="0.2">
      <c r="A46" s="11" t="s">
        <v>58</v>
      </c>
      <c r="B46" s="37">
        <v>12265</v>
      </c>
      <c r="C46" s="105">
        <v>7095</v>
      </c>
      <c r="D46" s="105">
        <v>2684332</v>
      </c>
      <c r="E46" s="105">
        <v>4583</v>
      </c>
      <c r="F46" s="105">
        <v>1446943.98</v>
      </c>
      <c r="G46" s="66">
        <v>548615201</v>
      </c>
      <c r="H46" s="37">
        <f t="shared" si="7"/>
        <v>44730.142763962496</v>
      </c>
      <c r="I46" s="37">
        <v>1093351</v>
      </c>
      <c r="J46" s="37">
        <v>38974332.640000001</v>
      </c>
      <c r="K46" s="37">
        <v>7739</v>
      </c>
      <c r="L46" s="53">
        <v>58042500</v>
      </c>
      <c r="M46" s="53">
        <v>4526</v>
      </c>
      <c r="N46" s="37">
        <v>35257594</v>
      </c>
      <c r="O46" s="66">
        <v>417434125.36000001</v>
      </c>
      <c r="P46" s="66">
        <v>394430621</v>
      </c>
      <c r="Q46" s="37">
        <v>23045024</v>
      </c>
      <c r="R46" s="37">
        <v>655032</v>
      </c>
      <c r="S46" s="37">
        <v>22389992</v>
      </c>
      <c r="T46" s="39">
        <f t="shared" si="8"/>
        <v>1825.5191194455767</v>
      </c>
      <c r="U46" s="38">
        <f t="shared" si="9"/>
        <v>4.0811833064756803E-2</v>
      </c>
    </row>
    <row r="47" spans="1:21" ht="10.5" customHeight="1" x14ac:dyDescent="0.2">
      <c r="A47" s="11" t="s">
        <v>57</v>
      </c>
      <c r="B47" s="37">
        <v>7911</v>
      </c>
      <c r="C47" s="105">
        <v>4668</v>
      </c>
      <c r="D47" s="105">
        <v>2224334</v>
      </c>
      <c r="E47" s="105">
        <v>2860</v>
      </c>
      <c r="F47" s="105">
        <v>1175869</v>
      </c>
      <c r="G47" s="66">
        <v>431968798</v>
      </c>
      <c r="H47" s="37">
        <f t="shared" si="7"/>
        <v>54603.564403994438</v>
      </c>
      <c r="I47" s="37">
        <v>1613409</v>
      </c>
      <c r="J47" s="37">
        <v>31094874</v>
      </c>
      <c r="K47" s="37">
        <v>4250</v>
      </c>
      <c r="L47" s="53">
        <v>31875000</v>
      </c>
      <c r="M47" s="53">
        <v>3661</v>
      </c>
      <c r="N47" s="37">
        <v>31838788</v>
      </c>
      <c r="O47" s="66">
        <v>338773545</v>
      </c>
      <c r="P47" s="66">
        <v>315896264</v>
      </c>
      <c r="Q47" s="37">
        <v>18426299</v>
      </c>
      <c r="R47" s="37">
        <v>351255</v>
      </c>
      <c r="S47" s="37">
        <v>18075044</v>
      </c>
      <c r="T47" s="39">
        <f t="shared" si="8"/>
        <v>2284.798887624826</v>
      </c>
      <c r="U47" s="38">
        <f t="shared" si="9"/>
        <v>4.18434018468158E-2</v>
      </c>
    </row>
    <row r="48" spans="1:21" ht="10.5" customHeight="1" x14ac:dyDescent="0.2">
      <c r="A48" s="11" t="s">
        <v>56</v>
      </c>
      <c r="B48" s="37">
        <v>4950</v>
      </c>
      <c r="C48" s="105">
        <v>2827</v>
      </c>
      <c r="D48" s="105">
        <v>1666050</v>
      </c>
      <c r="E48" s="105">
        <v>1887</v>
      </c>
      <c r="F48" s="105">
        <v>859604</v>
      </c>
      <c r="G48" s="66">
        <v>319745640</v>
      </c>
      <c r="H48" s="37">
        <f t="shared" si="7"/>
        <v>64595.078787878789</v>
      </c>
      <c r="I48" s="37">
        <v>1385639</v>
      </c>
      <c r="J48" s="37">
        <v>24639904</v>
      </c>
      <c r="K48" s="37">
        <v>2193</v>
      </c>
      <c r="L48" s="53">
        <v>16447500</v>
      </c>
      <c r="M48" s="53">
        <v>2757</v>
      </c>
      <c r="N48" s="37">
        <v>26378487</v>
      </c>
      <c r="O48" s="66">
        <v>253665388</v>
      </c>
      <c r="P48" s="66">
        <v>234330278</v>
      </c>
      <c r="Q48" s="37">
        <v>13664557</v>
      </c>
      <c r="R48" s="37">
        <v>322611</v>
      </c>
      <c r="S48" s="37">
        <v>13341946</v>
      </c>
      <c r="T48" s="39">
        <f t="shared" si="8"/>
        <v>2695.3426262626263</v>
      </c>
      <c r="U48" s="38">
        <f t="shared" si="9"/>
        <v>4.1726748799451964E-2</v>
      </c>
    </row>
    <row r="49" spans="1:21" ht="10.5" customHeight="1" x14ac:dyDescent="0.2">
      <c r="A49" s="11" t="s">
        <v>55</v>
      </c>
      <c r="B49" s="37">
        <v>3264</v>
      </c>
      <c r="C49" s="105">
        <v>1796</v>
      </c>
      <c r="D49" s="105">
        <v>1287343</v>
      </c>
      <c r="E49" s="105">
        <v>1328</v>
      </c>
      <c r="F49" s="105">
        <v>771944</v>
      </c>
      <c r="G49" s="66">
        <v>243708141</v>
      </c>
      <c r="H49" s="37">
        <f t="shared" si="7"/>
        <v>74665.484375</v>
      </c>
      <c r="I49" s="37">
        <v>905902</v>
      </c>
      <c r="J49" s="37">
        <v>17037944</v>
      </c>
      <c r="K49" s="37">
        <v>1326</v>
      </c>
      <c r="L49" s="53">
        <v>9945000</v>
      </c>
      <c r="M49" s="53">
        <v>1938</v>
      </c>
      <c r="N49" s="37">
        <v>19853303</v>
      </c>
      <c r="O49" s="66">
        <v>197777796</v>
      </c>
      <c r="P49" s="66">
        <v>179286280</v>
      </c>
      <c r="Q49" s="37">
        <v>10450857</v>
      </c>
      <c r="R49" s="37">
        <v>283853</v>
      </c>
      <c r="S49" s="37">
        <v>10167004</v>
      </c>
      <c r="T49" s="39">
        <f t="shared" si="8"/>
        <v>3114.8909313725489</v>
      </c>
      <c r="U49" s="38">
        <f t="shared" si="9"/>
        <v>4.171794983245964E-2</v>
      </c>
    </row>
    <row r="50" spans="1:21" ht="10.5" customHeight="1" x14ac:dyDescent="0.2">
      <c r="A50" s="11" t="s">
        <v>54</v>
      </c>
      <c r="B50" s="37">
        <v>2199</v>
      </c>
      <c r="C50" s="105">
        <v>1182</v>
      </c>
      <c r="D50" s="105">
        <v>959413</v>
      </c>
      <c r="E50" s="105">
        <v>919</v>
      </c>
      <c r="F50" s="105">
        <v>502902</v>
      </c>
      <c r="G50" s="66">
        <v>186265789</v>
      </c>
      <c r="H50" s="37">
        <f t="shared" si="7"/>
        <v>84704.769895407007</v>
      </c>
      <c r="I50" s="37">
        <v>1177751</v>
      </c>
      <c r="J50" s="37">
        <v>12794473</v>
      </c>
      <c r="K50" s="37">
        <v>731</v>
      </c>
      <c r="L50" s="53">
        <v>5482500</v>
      </c>
      <c r="M50" s="53">
        <v>1468</v>
      </c>
      <c r="N50" s="37">
        <v>16135977</v>
      </c>
      <c r="O50" s="66">
        <v>153030590</v>
      </c>
      <c r="P50" s="66">
        <v>136089330</v>
      </c>
      <c r="Q50" s="37">
        <v>7909781</v>
      </c>
      <c r="R50" s="37">
        <v>179034</v>
      </c>
      <c r="S50" s="37">
        <v>7730747</v>
      </c>
      <c r="T50" s="39">
        <f t="shared" si="8"/>
        <v>3515.5738972260119</v>
      </c>
      <c r="U50" s="38">
        <f t="shared" si="9"/>
        <v>4.1503848030837266E-2</v>
      </c>
    </row>
    <row r="51" spans="1:21" ht="10.5" customHeight="1" x14ac:dyDescent="0.2">
      <c r="A51" s="11" t="s">
        <v>53</v>
      </c>
      <c r="B51" s="37">
        <v>1629</v>
      </c>
      <c r="C51" s="105">
        <v>867</v>
      </c>
      <c r="D51" s="105">
        <v>831919</v>
      </c>
      <c r="E51" s="105">
        <v>669</v>
      </c>
      <c r="F51" s="105">
        <v>444331</v>
      </c>
      <c r="G51" s="66">
        <v>154320971</v>
      </c>
      <c r="H51" s="37">
        <f t="shared" si="7"/>
        <v>94733.561080417436</v>
      </c>
      <c r="I51" s="37">
        <v>1581124</v>
      </c>
      <c r="J51" s="37">
        <v>12362880</v>
      </c>
      <c r="K51" s="37">
        <v>527</v>
      </c>
      <c r="L51" s="53">
        <v>3952500</v>
      </c>
      <c r="M51" s="53">
        <v>1102</v>
      </c>
      <c r="N51" s="37">
        <v>12719803</v>
      </c>
      <c r="O51" s="66">
        <v>126866912</v>
      </c>
      <c r="P51" s="66">
        <v>112428292</v>
      </c>
      <c r="Q51" s="37">
        <v>6541334</v>
      </c>
      <c r="R51" s="37">
        <v>201569</v>
      </c>
      <c r="S51" s="37">
        <v>6339765</v>
      </c>
      <c r="T51" s="39">
        <f t="shared" si="8"/>
        <v>3891.8139963167587</v>
      </c>
      <c r="U51" s="38">
        <f t="shared" si="9"/>
        <v>4.108168163353508E-2</v>
      </c>
    </row>
    <row r="52" spans="1:21" ht="10.5" customHeight="1" x14ac:dyDescent="0.2">
      <c r="A52" s="11" t="s">
        <v>52</v>
      </c>
      <c r="B52" s="37">
        <v>3496</v>
      </c>
      <c r="C52" s="105">
        <v>1800</v>
      </c>
      <c r="D52" s="105">
        <v>2466308</v>
      </c>
      <c r="E52" s="105">
        <v>1516</v>
      </c>
      <c r="F52" s="105">
        <v>1287279</v>
      </c>
      <c r="G52" s="66">
        <v>415609306</v>
      </c>
      <c r="H52" s="37">
        <f t="shared" ref="H52:H57" si="10">G52/B52</f>
        <v>118881.38043478261</v>
      </c>
      <c r="I52" s="37">
        <v>6470628</v>
      </c>
      <c r="J52" s="37">
        <v>23831870</v>
      </c>
      <c r="K52" s="37">
        <v>889</v>
      </c>
      <c r="L52" s="53">
        <v>6667500</v>
      </c>
      <c r="M52" s="53">
        <v>2607</v>
      </c>
      <c r="N52" s="37">
        <v>32530229</v>
      </c>
      <c r="O52" s="66">
        <v>359050335</v>
      </c>
      <c r="P52" s="66">
        <v>300476873</v>
      </c>
      <c r="Q52" s="37">
        <v>17445408</v>
      </c>
      <c r="R52" s="37">
        <v>578571</v>
      </c>
      <c r="S52" s="37">
        <v>16866837</v>
      </c>
      <c r="T52" s="39">
        <f t="shared" si="8"/>
        <v>4824.6101258581239</v>
      </c>
      <c r="U52" s="38">
        <f t="shared" si="9"/>
        <v>4.0583395887675337E-2</v>
      </c>
    </row>
    <row r="53" spans="1:21" ht="10.5" customHeight="1" x14ac:dyDescent="0.2">
      <c r="A53" s="11" t="s">
        <v>51</v>
      </c>
      <c r="B53" s="37">
        <v>1103</v>
      </c>
      <c r="C53" s="105">
        <v>521</v>
      </c>
      <c r="D53" s="105">
        <v>1247022</v>
      </c>
      <c r="E53" s="105">
        <v>500</v>
      </c>
      <c r="F53" s="105">
        <v>783552</v>
      </c>
      <c r="G53" s="66">
        <v>188302705</v>
      </c>
      <c r="H53" s="37">
        <f t="shared" si="10"/>
        <v>170718.68087035359</v>
      </c>
      <c r="I53" s="37">
        <v>2941980</v>
      </c>
      <c r="J53" s="37">
        <v>8386111</v>
      </c>
      <c r="K53" s="37">
        <v>239</v>
      </c>
      <c r="L53" s="53">
        <v>1792500</v>
      </c>
      <c r="M53" s="53">
        <v>864</v>
      </c>
      <c r="N53" s="37">
        <v>12292342</v>
      </c>
      <c r="O53" s="66">
        <v>168773732</v>
      </c>
      <c r="P53" s="66">
        <v>131984115</v>
      </c>
      <c r="Q53" s="37">
        <v>7656797</v>
      </c>
      <c r="R53" s="37">
        <v>321953</v>
      </c>
      <c r="S53" s="37">
        <v>7334844</v>
      </c>
      <c r="T53" s="39">
        <f t="shared" si="8"/>
        <v>6649.9038984587487</v>
      </c>
      <c r="U53" s="38">
        <f t="shared" si="9"/>
        <v>3.8952409101080096E-2</v>
      </c>
    </row>
    <row r="54" spans="1:21" ht="10.5" customHeight="1" x14ac:dyDescent="0.2">
      <c r="A54" s="11" t="s">
        <v>50</v>
      </c>
      <c r="B54" s="37">
        <v>1282</v>
      </c>
      <c r="C54" s="105">
        <v>569</v>
      </c>
      <c r="D54" s="105">
        <v>2462291</v>
      </c>
      <c r="E54" s="105">
        <v>590</v>
      </c>
      <c r="F54" s="105">
        <v>1666887</v>
      </c>
      <c r="G54" s="66">
        <v>379481898</v>
      </c>
      <c r="H54" s="37">
        <f t="shared" si="10"/>
        <v>296007.72074882995</v>
      </c>
      <c r="I54" s="37">
        <v>7209411</v>
      </c>
      <c r="J54" s="37">
        <v>11001133</v>
      </c>
      <c r="K54" s="37">
        <v>171</v>
      </c>
      <c r="L54" s="53">
        <v>1282500</v>
      </c>
      <c r="M54" s="53">
        <v>1111</v>
      </c>
      <c r="N54" s="37">
        <v>22547496</v>
      </c>
      <c r="O54" s="66">
        <v>351860180</v>
      </c>
      <c r="P54" s="66">
        <v>229584225</v>
      </c>
      <c r="Q54" s="37">
        <v>13316237</v>
      </c>
      <c r="R54" s="37">
        <v>697616</v>
      </c>
      <c r="S54" s="37">
        <v>12618621</v>
      </c>
      <c r="T54" s="39">
        <f t="shared" si="8"/>
        <v>9842.9180967238681</v>
      </c>
      <c r="U54" s="38">
        <f t="shared" si="9"/>
        <v>3.3252234339778704E-2</v>
      </c>
    </row>
    <row r="55" spans="1:21" ht="10.5" customHeight="1" x14ac:dyDescent="0.2">
      <c r="A55" s="11" t="s">
        <v>49</v>
      </c>
      <c r="B55" s="37">
        <v>378</v>
      </c>
      <c r="C55" s="105">
        <v>131</v>
      </c>
      <c r="D55" s="105">
        <v>1406199</v>
      </c>
      <c r="E55" s="105">
        <v>203</v>
      </c>
      <c r="F55" s="105">
        <v>1455039.54</v>
      </c>
      <c r="G55" s="66">
        <v>265979509</v>
      </c>
      <c r="H55" s="37">
        <f t="shared" si="10"/>
        <v>703649.49470899475</v>
      </c>
      <c r="I55" s="37">
        <v>12574137</v>
      </c>
      <c r="J55" s="37">
        <v>8189781</v>
      </c>
      <c r="K55" s="37">
        <v>40</v>
      </c>
      <c r="L55" s="53">
        <v>300000</v>
      </c>
      <c r="M55" s="53">
        <v>338</v>
      </c>
      <c r="N55" s="37">
        <v>11625670</v>
      </c>
      <c r="O55" s="66">
        <v>258438195</v>
      </c>
      <c r="P55" s="66">
        <v>129264286</v>
      </c>
      <c r="Q55" s="37">
        <v>7497322</v>
      </c>
      <c r="R55" s="37">
        <v>640994</v>
      </c>
      <c r="S55" s="37">
        <v>6856328</v>
      </c>
      <c r="T55" s="39">
        <f t="shared" si="8"/>
        <v>18138.433862433863</v>
      </c>
      <c r="U55" s="38">
        <f t="shared" si="9"/>
        <v>2.5777654924537815E-2</v>
      </c>
    </row>
    <row r="56" spans="1:21" ht="10.5" customHeight="1" x14ac:dyDescent="0.2">
      <c r="A56" s="7" t="s">
        <v>14</v>
      </c>
      <c r="B56" s="37">
        <v>709</v>
      </c>
      <c r="C56" s="105">
        <v>125</v>
      </c>
      <c r="D56" s="107">
        <v>2426048</v>
      </c>
      <c r="E56" s="105">
        <v>483</v>
      </c>
      <c r="F56" s="107">
        <v>9366150.9699999988</v>
      </c>
      <c r="G56" s="66">
        <v>11082047115</v>
      </c>
      <c r="H56" s="37">
        <f t="shared" si="10"/>
        <v>15630531.897038082</v>
      </c>
      <c r="I56" s="37">
        <v>262403917</v>
      </c>
      <c r="J56" s="37">
        <v>301013924</v>
      </c>
      <c r="K56" s="37">
        <v>19</v>
      </c>
      <c r="L56" s="53">
        <v>142500</v>
      </c>
      <c r="M56" s="53">
        <v>690</v>
      </c>
      <c r="N56" s="37">
        <v>1162413759</v>
      </c>
      <c r="O56" s="66">
        <v>9880880849</v>
      </c>
      <c r="P56" s="66">
        <v>507602167</v>
      </c>
      <c r="Q56" s="37">
        <v>29440918</v>
      </c>
      <c r="R56" s="37">
        <v>3645970</v>
      </c>
      <c r="S56" s="37">
        <v>25794948</v>
      </c>
      <c r="T56" s="39">
        <f t="shared" si="8"/>
        <v>36382.15514809591</v>
      </c>
      <c r="U56" s="38">
        <f t="shared" si="9"/>
        <v>2.3276338507066527E-3</v>
      </c>
    </row>
    <row r="57" spans="1:21" ht="10.5" customHeight="1" thickBot="1" x14ac:dyDescent="0.25">
      <c r="A57" s="25" t="s">
        <v>1</v>
      </c>
      <c r="B57" s="31">
        <f>SUM(B38:B56)</f>
        <v>105182</v>
      </c>
      <c r="C57" s="31">
        <f t="shared" ref="C57:F57" si="11">SUM(C38:C56)</f>
        <v>46243</v>
      </c>
      <c r="D57" s="31">
        <f t="shared" si="11"/>
        <v>26162889.140000001</v>
      </c>
      <c r="E57" s="31">
        <f t="shared" si="11"/>
        <v>47936</v>
      </c>
      <c r="F57" s="31">
        <f t="shared" si="11"/>
        <v>26801885.489999998</v>
      </c>
      <c r="G57" s="31">
        <f>SUM(G38:G56)</f>
        <v>14843877466.029999</v>
      </c>
      <c r="H57" s="31">
        <f t="shared" si="10"/>
        <v>141125.64379865376</v>
      </c>
      <c r="I57" s="31">
        <f>SUM(I38:I56)</f>
        <v>359516147</v>
      </c>
      <c r="J57" s="31">
        <f t="shared" ref="J57:S57" si="12">SUM(J38:J56)</f>
        <v>598977578.63999999</v>
      </c>
      <c r="K57" s="31">
        <f t="shared" si="12"/>
        <v>64890</v>
      </c>
      <c r="L57" s="31">
        <f>SUM(L38:L56)</f>
        <v>486675000</v>
      </c>
      <c r="M57" s="31">
        <f>SUM(M38:M56)</f>
        <v>40292</v>
      </c>
      <c r="N57" s="31">
        <f t="shared" si="12"/>
        <v>1448875169</v>
      </c>
      <c r="O57" s="31">
        <f t="shared" si="12"/>
        <v>12668865865.389999</v>
      </c>
      <c r="P57" s="31">
        <f t="shared" si="12"/>
        <v>3213925613</v>
      </c>
      <c r="Q57" s="31">
        <f t="shared" si="12"/>
        <v>197970612</v>
      </c>
      <c r="R57" s="31">
        <f t="shared" si="12"/>
        <v>9386436</v>
      </c>
      <c r="S57" s="31">
        <f t="shared" si="12"/>
        <v>188584176</v>
      </c>
      <c r="T57" s="68">
        <f t="shared" ref="T57" si="13">S57/B57</f>
        <v>1792.9320225894164</v>
      </c>
      <c r="U57" s="35">
        <f t="shared" ref="U57" si="14">S57/G57</f>
        <v>1.270450907665953E-2</v>
      </c>
    </row>
    <row r="58" spans="1:21" ht="10.5" customHeight="1" x14ac:dyDescent="0.2">
      <c r="A58" s="113" t="s">
        <v>117</v>
      </c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5"/>
    </row>
    <row r="59" spans="1:21" ht="10.5" customHeight="1" x14ac:dyDescent="0.2">
      <c r="A59" s="113" t="s">
        <v>118</v>
      </c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5"/>
    </row>
    <row r="60" spans="1:21" ht="10.5" customHeight="1" x14ac:dyDescent="0.2">
      <c r="A60" s="116" t="s">
        <v>119</v>
      </c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4"/>
      <c r="M60" s="114"/>
      <c r="N60" s="114"/>
      <c r="O60" s="114"/>
      <c r="P60" s="114"/>
      <c r="Q60" s="114"/>
      <c r="R60" s="114"/>
      <c r="S60" s="114"/>
      <c r="T60" s="114"/>
      <c r="U60" s="115"/>
    </row>
    <row r="61" spans="1:21" ht="10.5" customHeight="1" x14ac:dyDescent="0.2">
      <c r="A61" s="117" t="s">
        <v>120</v>
      </c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8"/>
      <c r="Q61" s="118"/>
      <c r="R61" s="118"/>
      <c r="S61" s="118"/>
      <c r="T61" s="118"/>
      <c r="U61" s="118"/>
    </row>
    <row r="62" spans="1:21" ht="10.5" customHeight="1" x14ac:dyDescent="0.2">
      <c r="A62" s="117" t="s">
        <v>121</v>
      </c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8"/>
      <c r="Q62" s="118"/>
      <c r="R62" s="118"/>
      <c r="S62" s="118"/>
      <c r="T62" s="118"/>
      <c r="U62" s="118"/>
    </row>
    <row r="63" spans="1:21" ht="10.5" customHeight="1" x14ac:dyDescent="0.2">
      <c r="A63" s="117" t="s">
        <v>122</v>
      </c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8"/>
      <c r="Q63" s="118"/>
      <c r="R63" s="118"/>
      <c r="S63" s="118"/>
      <c r="T63" s="118"/>
      <c r="U63" s="118"/>
    </row>
    <row r="64" spans="1:21" ht="10.5" customHeight="1" x14ac:dyDescent="0.2">
      <c r="A64" s="117" t="s">
        <v>116</v>
      </c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8"/>
      <c r="Q64" s="118"/>
      <c r="R64" s="118"/>
      <c r="S64" s="114"/>
      <c r="T64" s="114"/>
      <c r="U64" s="115"/>
    </row>
    <row r="65" spans="1:21" ht="10.5" customHeight="1" x14ac:dyDescent="0.2">
      <c r="A65" s="116" t="s">
        <v>123</v>
      </c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8"/>
      <c r="Q65" s="118"/>
      <c r="R65" s="118"/>
      <c r="S65" s="118"/>
      <c r="T65" s="118"/>
      <c r="U65" s="118"/>
    </row>
    <row r="66" spans="1:21" ht="10.5" customHeight="1" x14ac:dyDescent="0.2">
      <c r="A66" s="116" t="s">
        <v>124</v>
      </c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8"/>
      <c r="Q66" s="118"/>
      <c r="R66" s="118"/>
      <c r="S66" s="118"/>
      <c r="T66" s="118"/>
      <c r="U66" s="118"/>
    </row>
    <row r="67" spans="1:21" ht="10.5" customHeight="1" x14ac:dyDescent="0.2">
      <c r="A67" s="117" t="s">
        <v>125</v>
      </c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8"/>
      <c r="Q67" s="118"/>
      <c r="R67" s="118"/>
      <c r="S67" s="118"/>
      <c r="T67" s="118"/>
      <c r="U67" s="118"/>
    </row>
    <row r="68" spans="1:21" ht="10.5" customHeight="1" x14ac:dyDescent="0.2">
      <c r="A68" s="117" t="s">
        <v>126</v>
      </c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8"/>
      <c r="Q68" s="118"/>
      <c r="R68" s="118"/>
      <c r="S68" s="118"/>
      <c r="T68" s="118"/>
      <c r="U68" s="118"/>
    </row>
    <row r="69" spans="1:21" ht="10.5" customHeight="1" x14ac:dyDescent="0.2">
      <c r="A69" s="120" t="s">
        <v>127</v>
      </c>
      <c r="B69" s="121"/>
      <c r="C69" s="121"/>
      <c r="D69" s="122"/>
      <c r="E69" s="122"/>
      <c r="F69" s="122"/>
      <c r="G69" s="122"/>
      <c r="H69" s="122"/>
      <c r="I69" s="122"/>
      <c r="J69" s="120"/>
      <c r="K69" s="120"/>
      <c r="L69" s="120"/>
      <c r="M69" s="120"/>
      <c r="N69" s="120"/>
      <c r="O69" s="120"/>
      <c r="P69" s="120"/>
      <c r="Q69" s="120"/>
      <c r="R69" s="118"/>
      <c r="S69" s="118"/>
      <c r="T69" s="118"/>
      <c r="U69" s="118"/>
    </row>
    <row r="70" spans="1:21" ht="10.5" customHeight="1" x14ac:dyDescent="0.2">
      <c r="A70" s="113" t="s">
        <v>113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8"/>
      <c r="S70" s="118"/>
      <c r="T70" s="118"/>
      <c r="U70" s="118"/>
    </row>
    <row r="71" spans="1:21" ht="10.5" customHeight="1" x14ac:dyDescent="0.2">
      <c r="A71" s="116" t="s">
        <v>114</v>
      </c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8"/>
      <c r="Q71" s="118"/>
      <c r="R71" s="118"/>
      <c r="S71" s="118"/>
      <c r="T71" s="118"/>
      <c r="U71" s="118"/>
    </row>
    <row r="72" spans="1:21" ht="10.5" customHeight="1" x14ac:dyDescent="0.2">
      <c r="A72" s="85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3"/>
      <c r="P72" s="83"/>
      <c r="Q72" s="83"/>
      <c r="R72" s="83"/>
      <c r="S72" s="83"/>
      <c r="T72" s="83"/>
      <c r="U72" s="83"/>
    </row>
    <row r="73" spans="1:21" ht="10.5" customHeight="1" x14ac:dyDescent="0.2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3"/>
      <c r="P73" s="83"/>
      <c r="Q73" s="83"/>
      <c r="R73" s="83"/>
      <c r="S73" s="83"/>
      <c r="T73" s="83"/>
      <c r="U73" s="83"/>
    </row>
    <row r="74" spans="1:21" ht="10.5" customHeight="1" x14ac:dyDescent="0.2"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</row>
    <row r="76" spans="1:21" ht="10.5" customHeight="1" x14ac:dyDescent="0.2">
      <c r="G76" s="59"/>
      <c r="I76" s="59"/>
      <c r="J76" s="59"/>
      <c r="K76" s="59"/>
      <c r="L76" s="59"/>
      <c r="O76" s="59"/>
      <c r="P76" s="59"/>
      <c r="Q76" s="59"/>
      <c r="R76" s="59"/>
      <c r="S76" s="59"/>
    </row>
    <row r="78" spans="1:21" ht="10.5" customHeight="1" x14ac:dyDescent="0.2">
      <c r="A78" s="120"/>
      <c r="B78" s="121"/>
      <c r="C78" s="121"/>
      <c r="D78" s="122"/>
      <c r="E78" s="122"/>
      <c r="F78" s="122"/>
      <c r="G78" s="122"/>
      <c r="H78" s="122"/>
      <c r="I78" s="122"/>
      <c r="J78" s="120"/>
      <c r="K78" s="120"/>
      <c r="L78" s="120"/>
      <c r="M78" s="120"/>
      <c r="N78" s="120"/>
      <c r="O78" s="120"/>
      <c r="P78" s="120"/>
      <c r="Q78" s="120"/>
    </row>
    <row r="79" spans="1:21" ht="10.5" customHeight="1" x14ac:dyDescent="0.2">
      <c r="A79" s="120"/>
      <c r="B79" s="121"/>
      <c r="C79" s="121"/>
      <c r="D79" s="122"/>
      <c r="E79" s="122"/>
      <c r="F79" s="122"/>
      <c r="G79" s="122"/>
      <c r="H79" s="122"/>
      <c r="I79" s="122"/>
      <c r="J79" s="120"/>
      <c r="K79" s="120"/>
      <c r="L79" s="120"/>
      <c r="M79" s="120"/>
      <c r="N79" s="120"/>
      <c r="O79" s="120"/>
      <c r="P79" s="120"/>
      <c r="Q79" s="120"/>
    </row>
  </sheetData>
  <phoneticPr fontId="0" type="noConversion"/>
  <printOptions horizontalCentered="1"/>
  <pageMargins left="0" right="0" top="0.4" bottom="0" header="0" footer="0"/>
  <pageSetup scale="76" orientation="landscape" r:id="rId1"/>
  <headerFooter alignWithMargins="0"/>
  <ignoredErrors>
    <ignoredError sqref="H36 H57" formula="1"/>
    <ignoredError sqref="U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2014 Calculation MFS Return</vt:lpstr>
      <vt:lpstr>' 2014 Calculation MFS Return'!Print_Area</vt:lpstr>
    </vt:vector>
  </TitlesOfParts>
  <Company>NC Department of Revenue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rvafc00</dc:creator>
  <cp:lastModifiedBy>afbryan</cp:lastModifiedBy>
  <cp:lastPrinted>2016-11-16T17:04:51Z</cp:lastPrinted>
  <dcterms:created xsi:type="dcterms:W3CDTF">2005-06-27T11:45:55Z</dcterms:created>
  <dcterms:modified xsi:type="dcterms:W3CDTF">2016-11-16T17:05:10Z</dcterms:modified>
</cp:coreProperties>
</file>