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dividual Income\Detail\Tax Year 2014\2015 Appendix Statistical Abstract\"/>
    </mc:Choice>
  </mc:AlternateContent>
  <bookViews>
    <workbookView xWindow="120" yWindow="120" windowWidth="11940" windowHeight="6240" tabRatio="895"/>
  </bookViews>
  <sheets>
    <sheet name=" 2014 Calculation MFJSS Std Ded" sheetId="2" r:id="rId1"/>
  </sheets>
  <definedNames>
    <definedName name="_xlnm.Print_Area" localSheetId="0">' 2014 Calculation MFJSS Std Ded'!$A$1:$W$71</definedName>
  </definedNames>
  <calcPr calcId="152511" calcOnSave="0"/>
</workbook>
</file>

<file path=xl/calcChain.xml><?xml version="1.0" encoding="utf-8"?>
<calcChain xmlns="http://schemas.openxmlformats.org/spreadsheetml/2006/main">
  <c r="W56" i="2" l="1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V19" i="2"/>
  <c r="V18" i="2"/>
  <c r="V17" i="2"/>
  <c r="V16" i="2"/>
  <c r="V15" i="2"/>
  <c r="V14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V56" i="2" l="1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R56" i="2"/>
  <c r="R55" i="2"/>
  <c r="R54" i="2"/>
  <c r="R53" i="2"/>
  <c r="R52" i="2"/>
  <c r="R51" i="2"/>
  <c r="R50" i="2"/>
  <c r="R49" i="2"/>
  <c r="R48" i="2"/>
  <c r="R46" i="2"/>
  <c r="R45" i="2"/>
  <c r="R44" i="2"/>
  <c r="R43" i="2"/>
  <c r="R42" i="2"/>
  <c r="R41" i="2"/>
  <c r="R40" i="2"/>
  <c r="R39" i="2"/>
  <c r="R38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W35" i="2" l="1"/>
  <c r="W34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L35" i="2"/>
  <c r="L34" i="2"/>
  <c r="L33" i="2"/>
  <c r="L32" i="2"/>
  <c r="L31" i="2"/>
  <c r="L30" i="2"/>
  <c r="L29" i="2"/>
  <c r="L28" i="2"/>
  <c r="L27" i="2"/>
  <c r="L26" i="2"/>
  <c r="L25" i="2"/>
  <c r="L23" i="2"/>
  <c r="L22" i="2"/>
  <c r="L21" i="2"/>
  <c r="L20" i="2"/>
  <c r="L19" i="2"/>
  <c r="L18" i="2"/>
  <c r="L17" i="2"/>
  <c r="L16" i="2"/>
  <c r="L15" i="2"/>
  <c r="L14" i="2"/>
  <c r="L13" i="2"/>
  <c r="L24" i="2"/>
  <c r="F57" i="2"/>
  <c r="E57" i="2"/>
  <c r="D57" i="2"/>
  <c r="C57" i="2"/>
  <c r="F36" i="2"/>
  <c r="E36" i="2"/>
  <c r="D36" i="2"/>
  <c r="C36" i="2"/>
  <c r="R4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U57" i="2" l="1"/>
  <c r="S57" i="2"/>
  <c r="P57" i="2"/>
  <c r="O57" i="2"/>
  <c r="R57" i="2" s="1"/>
  <c r="M57" i="2"/>
  <c r="K57" i="2"/>
  <c r="J57" i="2"/>
  <c r="I57" i="2"/>
  <c r="G57" i="2"/>
  <c r="B57" i="2"/>
  <c r="U36" i="2"/>
  <c r="S36" i="2"/>
  <c r="P36" i="2"/>
  <c r="O36" i="2"/>
  <c r="M36" i="2"/>
  <c r="K36" i="2"/>
  <c r="J36" i="2"/>
  <c r="I36" i="2"/>
  <c r="G36" i="2"/>
  <c r="B36" i="2"/>
  <c r="L36" i="2" l="1"/>
  <c r="H36" i="2"/>
  <c r="W36" i="2"/>
  <c r="V36" i="2"/>
  <c r="Q57" i="2"/>
  <c r="R36" i="2"/>
  <c r="Q36" i="2"/>
  <c r="W57" i="2"/>
  <c r="V57" i="2"/>
  <c r="L57" i="2"/>
  <c r="H57" i="2"/>
  <c r="T36" i="2"/>
  <c r="T57" i="2"/>
</calcChain>
</file>

<file path=xl/sharedStrings.xml><?xml version="1.0" encoding="utf-8"?>
<sst xmlns="http://schemas.openxmlformats.org/spreadsheetml/2006/main" count="192" uniqueCount="142">
  <si>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</si>
  <si>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</si>
  <si>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</si>
  <si>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</si>
  <si>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</si>
  <si>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</si>
  <si>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</si>
  <si>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</si>
  <si>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 xml:space="preserve">Computed </t>
  </si>
  <si>
    <t>Credits</t>
  </si>
  <si>
    <t>Additions</t>
  </si>
  <si>
    <t>[%]</t>
  </si>
  <si>
    <t xml:space="preserve"> 1,000,000 or more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</si>
  <si>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</si>
  <si>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</si>
  <si>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</si>
  <si>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</si>
  <si>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</si>
  <si>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</si>
  <si>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</si>
  <si>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</si>
  <si>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</si>
  <si>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</si>
  <si>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>Number</t>
  </si>
  <si>
    <t>of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</si>
  <si>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</si>
  <si>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</si>
  <si>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</si>
  <si>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</si>
  <si>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</si>
  <si>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</si>
  <si>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</si>
  <si>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</si>
  <si>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</si>
  <si>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</si>
  <si>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</si>
  <si>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</si>
  <si>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</si>
  <si>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</si>
  <si>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</si>
  <si>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</si>
  <si>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</si>
  <si>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</si>
  <si>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</si>
  <si>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</si>
  <si>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</si>
  <si>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</si>
  <si>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</si>
  <si>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</si>
  <si>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</si>
  <si>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</si>
  <si>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</si>
  <si>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</si>
  <si>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</si>
  <si>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</si>
  <si>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</si>
  <si>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</si>
  <si>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</si>
  <si>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</si>
  <si>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</si>
  <si>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Amount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</si>
  <si>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</si>
  <si>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</si>
  <si>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</si>
  <si>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</si>
  <si>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</si>
  <si>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</si>
  <si>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</si>
  <si>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</si>
  <si>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</si>
  <si>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</si>
  <si>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</si>
  <si>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</si>
  <si>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</si>
  <si>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</si>
  <si>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NCTI</t>
  </si>
  <si>
    <t>Pro-</t>
  </si>
  <si>
    <t>ration</t>
  </si>
  <si>
    <t>as</t>
  </si>
  <si>
    <t xml:space="preserve"> % </t>
  </si>
  <si>
    <t xml:space="preserve">      Computed NC Taxable Income</t>
  </si>
  <si>
    <t xml:space="preserve">       [includes returns with deficit]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</si>
  <si>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</si>
  <si>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</si>
  <si>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</si>
  <si>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</si>
  <si>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</si>
  <si>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</si>
  <si>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</si>
  <si>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Effec-</t>
  </si>
  <si>
    <t>Federal</t>
  </si>
  <si>
    <t>turns</t>
  </si>
  <si>
    <t>tive</t>
  </si>
  <si>
    <t>Aggre-</t>
  </si>
  <si>
    <t>gate</t>
  </si>
  <si>
    <t>Income Level</t>
  </si>
  <si>
    <t>[MFJ/</t>
  </si>
  <si>
    <t>as a %</t>
  </si>
  <si>
    <t>of All</t>
  </si>
  <si>
    <t>MFJ/</t>
  </si>
  <si>
    <t>a</t>
  </si>
  <si>
    <t>Gross</t>
  </si>
  <si>
    <t xml:space="preserve">Net Tax </t>
  </si>
  <si>
    <t>Returns]</t>
  </si>
  <si>
    <t>Per Return</t>
  </si>
  <si>
    <t>[All MFJ/</t>
  </si>
  <si>
    <t>Factor</t>
  </si>
  <si>
    <t>NCTI Level</t>
  </si>
  <si>
    <t>FAGI Level</t>
  </si>
  <si>
    <t xml:space="preserve">TABLE 4A.   TAX YEAR 2014 INDIVIDUAL INCOME TAX CALCULATION BY INCOME LEVEL BY DEDUCTION TYPE </t>
  </si>
  <si>
    <t xml:space="preserve">             D-400 Filing Financial Statistics:</t>
  </si>
  <si>
    <t xml:space="preserve">             Balance Tax Due/Overpayment</t>
  </si>
  <si>
    <t xml:space="preserve">     Balance Tax Due</t>
  </si>
  <si>
    <t xml:space="preserve">        Overpayment</t>
  </si>
  <si>
    <t>[Net Tax†</t>
  </si>
  <si>
    <t xml:space="preserve"> &gt; Pre-</t>
  </si>
  <si>
    <t xml:space="preserve"> &lt; Pre-</t>
  </si>
  <si>
    <t>payments]</t>
  </si>
  <si>
    <t xml:space="preserve">                Standard Deduction††:</t>
  </si>
  <si>
    <t>Taken</t>
  </si>
  <si>
    <t>Rate†††</t>
  </si>
  <si>
    <t>†††Effective tax rate for NCTI basis=Net Tax as a % of Computed NC Net Taxable Income [after residency proration] for returns with positive taxable income</t>
  </si>
  <si>
    <t xml:space="preserve">†††Effective tax rate for FAGI basis=Net Tax as a % of Federal Adjusted Gross Income </t>
  </si>
  <si>
    <t>[$15,000]</t>
  </si>
  <si>
    <t xml:space="preserve">   MARRIED FILING JOINTLY/SURVIVING SPOUSE:  STANDARD DEDUCTION</t>
  </si>
  <si>
    <t>SS Re-</t>
  </si>
  <si>
    <t>MFJ/SS</t>
  </si>
  <si>
    <t>SS-SD</t>
  </si>
  <si>
    <t>SD/ID</t>
  </si>
  <si>
    <t>SS]</t>
  </si>
  <si>
    <t xml:space="preserve">      Source: 2014 individual income tax extract.   Statistical summaries are compiled from personal income tax information extracted from tax year 2014 D-400, D-400 Sch S, and D-400TC forms processed within the DOR dynamic integrated</t>
  </si>
  <si>
    <t xml:space="preserve">      tax system during 2015; the extract is a composite database consisting of both audited and unaudited (edited and unedited) data that is subject to and may include inconsistencies resultant of taxpayer and/or processing error.</t>
  </si>
  <si>
    <t xml:space="preserve">    †Net Tax=Computed net tax liability (after application of tax credits) plus consumer use tax liability</t>
  </si>
  <si>
    <r>
      <t xml:space="preserve">      SL 2013-316, (HB998), </t>
    </r>
    <r>
      <rPr>
        <b/>
        <i/>
        <sz val="9"/>
        <rFont val="Times New Roman"/>
        <family val="1"/>
      </rPr>
      <t>An Act to Simplify the NC Tax Structure and to Reduce Individual and Business Tax Rates</t>
    </r>
    <r>
      <rPr>
        <b/>
        <sz val="9"/>
        <rFont val="Times New Roman"/>
        <family val="1"/>
      </rPr>
      <t xml:space="preserve"> (enacted July 23, 2013) establishes a flat rate structure [5.8% rate for tax year 2014] to replace the multitiered bracket system (utilized </t>
    </r>
  </si>
  <si>
    <t xml:space="preserve">      tax rates of 6%, 7%, and 7.75% with breaking points delineated according to filing status and taxable income); increases the NC standard deduction amount; redefines and limits allowable itemized deductions; eliminates the personal exemption </t>
  </si>
  <si>
    <t xml:space="preserve">      allowance provision; increases the allowable child tax credit for certain taxpayers; and either eliminates or allows to sunset other tax credits applicable to the personal income tax.  </t>
  </si>
  <si>
    <r>
      <t xml:space="preserve">  ††In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allowable for NC tax purposes.</t>
    </r>
  </si>
  <si>
    <t xml:space="preserve">  ††Basic standard deduction allowances vary according to filing status: S=$7,500; MFJ/SS=$15,000; MFS=$7,500; and HH=$12,000.  </t>
  </si>
  <si>
    <t xml:space="preserve">      Claiming itemized deductions on the federal return 1040 Sch A is a prerequisite for claiming itemized deductions on the NC D-400 Sch S return.  Allowable itemized deductions provisions for NC tax purposes (no longer identical to allowable </t>
  </si>
  <si>
    <t xml:space="preserve">      federal itemized deductions) include deductions for the following: qualified home mortgage interest and real estate property taxes (the sum of these deductions not to exceed $20,000), repayment of claim of right income, and</t>
  </si>
  <si>
    <t xml:space="preserve">      charitable contributions as allowed under the Code.  NC does not allow a deduction for state and local taxes and foreign income taxes, or for medical and dental expenses (deduction for medical and dental expenses reinstated for tax year 2015).</t>
  </si>
  <si>
    <t xml:space="preserve">      Proration (income apportionment) factors applicable to part-year and nonresident individuals can exceed 100% in cases where the portion of income subject to NC income tax exceeds total federal gross income, as adjusted.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</si>
</sst>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 x14ac:knownFonts="1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999999"/>
      </top>
      <bottom/>
      <diagonal/>
    </border>
  </borders>
  <cellStyleXfs count="2">
    <xf numFmtId="0" fontId="0" fillId="0" borderId="0"/>
    <xf numFmtId="37" fontId="2" fillId="0" borderId="0"/>
  </cellStyleXfs>
  <cellXfs count="12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9" xfId="0" applyNumberFormat="1" applyFont="1" applyFill="1" applyBorder="1"/>
    <xf numFmtId="4" fontId="1" fillId="2" borderId="9" xfId="0" applyNumberFormat="1" applyFont="1" applyFill="1" applyBorder="1"/>
    <xf numFmtId="10" fontId="1" fillId="2" borderId="10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0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1" xfId="0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165" fontId="1" fillId="4" borderId="11" xfId="0" applyNumberFormat="1" applyFont="1" applyFill="1" applyBorder="1" applyAlignment="1">
      <alignment horizontal="center"/>
    </xf>
    <xf numFmtId="0" fontId="0" fillId="4" borderId="11" xfId="0" applyFill="1" applyBorder="1"/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Continuous"/>
    </xf>
    <xf numFmtId="165" fontId="1" fillId="4" borderId="11" xfId="0" applyNumberFormat="1" applyFont="1" applyFill="1" applyBorder="1" applyAlignment="1">
      <alignment horizontal="centerContinuous"/>
    </xf>
    <xf numFmtId="37" fontId="1" fillId="4" borderId="11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3" fontId="0" fillId="2" borderId="0" xfId="0" applyNumberFormat="1" applyFill="1"/>
    <xf numFmtId="0" fontId="1" fillId="2" borderId="12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9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7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1" fillId="3" borderId="9" xfId="0" applyNumberFormat="1" applyFont="1" applyFill="1" applyBorder="1"/>
    <xf numFmtId="3" fontId="1" fillId="2" borderId="9" xfId="0" applyNumberFormat="1" applyFont="1" applyFill="1" applyBorder="1" applyAlignment="1">
      <alignment horizontal="right"/>
    </xf>
    <xf numFmtId="3" fontId="1" fillId="3" borderId="9" xfId="0" applyNumberFormat="1" applyFont="1" applyFill="1" applyBorder="1"/>
    <xf numFmtId="0" fontId="1" fillId="2" borderId="12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right"/>
    </xf>
    <xf numFmtId="3" fontId="1" fillId="2" borderId="16" xfId="0" applyNumberFormat="1" applyFont="1" applyFill="1" applyBorder="1"/>
    <xf numFmtId="3" fontId="1" fillId="2" borderId="21" xfId="0" applyNumberFormat="1" applyFont="1" applyFill="1" applyBorder="1"/>
    <xf numFmtId="0" fontId="0" fillId="4" borderId="7" xfId="0" applyFill="1" applyBorder="1"/>
    <xf numFmtId="3" fontId="1" fillId="2" borderId="18" xfId="0" applyNumberFormat="1" applyFont="1" applyFill="1" applyBorder="1" applyAlignment="1">
      <alignment horizontal="right"/>
    </xf>
    <xf numFmtId="3" fontId="1" fillId="2" borderId="19" xfId="0" applyNumberFormat="1" applyFont="1" applyFill="1" applyBorder="1"/>
    <xf numFmtId="37" fontId="1" fillId="3" borderId="16" xfId="0" applyNumberFormat="1" applyFont="1" applyFill="1" applyBorder="1"/>
    <xf numFmtId="3" fontId="1" fillId="3" borderId="16" xfId="0" applyNumberFormat="1" applyFont="1" applyFill="1" applyBorder="1"/>
    <xf numFmtId="3" fontId="1" fillId="3" borderId="18" xfId="0" applyNumberFormat="1" applyFont="1" applyFill="1" applyBorder="1"/>
    <xf numFmtId="3" fontId="1" fillId="3" borderId="19" xfId="0" applyNumberFormat="1" applyFont="1" applyFill="1" applyBorder="1"/>
    <xf numFmtId="3" fontId="1" fillId="2" borderId="22" xfId="0" applyNumberFormat="1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Border="1" applyAlignment="1"/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165" fontId="1" fillId="2" borderId="15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37" fontId="3" fillId="2" borderId="0" xfId="0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0" xfId="0" quotePrefix="1" applyFont="1" applyFill="1"/>
    <xf numFmtId="0" fontId="1" fillId="2" borderId="23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3" fontId="1" fillId="5" borderId="5" xfId="0" applyNumberFormat="1" applyFont="1" applyFill="1" applyBorder="1"/>
    <xf numFmtId="3" fontId="1" fillId="5" borderId="2" xfId="0" applyNumberFormat="1" applyFont="1" applyFill="1" applyBorder="1"/>
    <xf numFmtId="3" fontId="1" fillId="5" borderId="17" xfId="0" applyNumberFormat="1" applyFont="1" applyFill="1" applyBorder="1"/>
    <xf numFmtId="10" fontId="1" fillId="2" borderId="0" xfId="0" applyNumberFormat="1" applyFont="1" applyFill="1" applyBorder="1" applyAlignment="1">
      <alignment horizontal="right"/>
    </xf>
    <xf numFmtId="37" fontId="1" fillId="5" borderId="25" xfId="0" applyNumberFormat="1" applyFont="1" applyFill="1" applyBorder="1"/>
    <xf numFmtId="38" fontId="1" fillId="5" borderId="0" xfId="0" applyNumberFormat="1" applyFont="1" applyFill="1"/>
    <xf numFmtId="37" fontId="1" fillId="5" borderId="5" xfId="0" applyNumberFormat="1" applyFont="1" applyFill="1" applyBorder="1"/>
    <xf numFmtId="38" fontId="1" fillId="5" borderId="2" xfId="0" applyNumberFormat="1" applyFont="1" applyFill="1" applyBorder="1"/>
    <xf numFmtId="38" fontId="1" fillId="5" borderId="17" xfId="0" applyNumberFormat="1" applyFont="1" applyFill="1" applyBorder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abSelected="1" zoomScaleNormal="100" workbookViewId="0">
      <selection activeCell="A72" sqref="A72:W72"/>
    </sheetView>
  </sheetViews>
  <sheetFormatPr defaultRowHeight="10.5" customHeight="1" x14ac:dyDescent="0.2"/>
  <cols>
    <col min="1" max="1" width="12.5703125" style="11" customWidth="1"/>
    <col min="2" max="2" width="6.5703125" style="11" customWidth="1"/>
    <col min="3" max="3" width="6.42578125" style="11" customWidth="1"/>
    <col min="4" max="4" width="9" style="11" customWidth="1"/>
    <col min="5" max="5" width="6.42578125" style="11" customWidth="1"/>
    <col min="6" max="6" width="9" style="11" customWidth="1"/>
    <col min="7" max="7" width="11.28515625" style="11" customWidth="1"/>
    <col min="8" max="8" width="6.85546875" style="11" customWidth="1"/>
    <col min="9" max="9" width="9.28515625" style="11" customWidth="1"/>
    <col min="10" max="10" width="10.140625" style="11" customWidth="1"/>
    <col min="11" max="11" width="6.5703125" style="11" customWidth="1"/>
    <col min="12" max="12" width="5.42578125" style="11" customWidth="1"/>
    <col min="13" max="13" width="10.140625" style="11" customWidth="1"/>
    <col min="14" max="14" width="6.85546875" style="11" customWidth="1"/>
    <col min="15" max="16" width="10.7109375" style="11" customWidth="1"/>
    <col min="17" max="17" width="6.5703125" style="11" customWidth="1"/>
    <col min="18" max="18" width="6" style="11" customWidth="1"/>
    <col min="19" max="19" width="10" style="11" customWidth="1"/>
    <col min="20" max="20" width="8" style="11" customWidth="1"/>
    <col min="21" max="21" width="9.7109375" style="11" customWidth="1"/>
    <col min="22" max="22" width="7" style="11" customWidth="1"/>
    <col min="23" max="23" width="5.85546875" style="11" customWidth="1"/>
    <col min="24" max="16384" width="9.140625" style="11"/>
  </cols>
  <sheetData>
    <row r="1" spans="1:23" ht="10.5" customHeight="1" x14ac:dyDescent="0.2">
      <c r="A1" s="39" t="s">
        <v>109</v>
      </c>
      <c r="B1" s="25"/>
      <c r="C1" s="25"/>
      <c r="D1" s="25"/>
      <c r="E1" s="25"/>
      <c r="F1" s="25"/>
      <c r="G1" s="25"/>
      <c r="H1" s="25"/>
      <c r="I1" s="25"/>
      <c r="J1" s="26"/>
      <c r="K1" s="26"/>
      <c r="L1" s="26"/>
      <c r="M1" s="25"/>
      <c r="N1" s="25"/>
      <c r="O1" s="26"/>
      <c r="P1" s="26"/>
      <c r="Q1" s="26"/>
      <c r="R1" s="26"/>
      <c r="S1" s="26"/>
      <c r="T1" s="26"/>
      <c r="U1" s="3"/>
      <c r="V1" s="3"/>
      <c r="W1" s="3"/>
    </row>
    <row r="2" spans="1:23" ht="10.5" customHeight="1" x14ac:dyDescent="0.2">
      <c r="A2" s="39"/>
      <c r="B2" s="25"/>
      <c r="C2" s="25"/>
      <c r="D2" s="25"/>
      <c r="E2" s="25"/>
      <c r="F2" s="25"/>
      <c r="G2" s="25"/>
      <c r="H2" s="25"/>
      <c r="I2" s="25"/>
      <c r="J2" s="26"/>
      <c r="K2" s="26"/>
      <c r="L2" s="26"/>
      <c r="M2" s="25"/>
      <c r="N2" s="25"/>
      <c r="O2" s="26"/>
      <c r="P2" s="26"/>
      <c r="Q2" s="26"/>
      <c r="R2" s="26"/>
      <c r="S2" s="26"/>
      <c r="T2" s="26"/>
      <c r="U2" s="3"/>
      <c r="V2" s="3"/>
      <c r="W2" s="3"/>
    </row>
    <row r="3" spans="1:23" ht="11.25" customHeight="1" thickBot="1" x14ac:dyDescent="0.25">
      <c r="G3" s="41"/>
      <c r="H3" s="9"/>
      <c r="I3" s="41" t="s">
        <v>124</v>
      </c>
      <c r="J3" s="9"/>
      <c r="K3" s="1"/>
      <c r="L3" s="5"/>
      <c r="M3" s="41"/>
      <c r="N3" s="41"/>
      <c r="O3" s="41"/>
      <c r="P3" s="41"/>
      <c r="Q3" s="9"/>
      <c r="R3" s="4"/>
      <c r="S3" s="2"/>
      <c r="T3" s="4"/>
      <c r="U3" s="2"/>
      <c r="V3" s="2"/>
      <c r="W3" s="2"/>
    </row>
    <row r="4" spans="1:23" ht="10.5" customHeight="1" x14ac:dyDescent="0.2">
      <c r="A4" s="83"/>
      <c r="B4" s="84" t="s">
        <v>93</v>
      </c>
      <c r="C4" s="57" t="s">
        <v>110</v>
      </c>
      <c r="D4" s="69"/>
      <c r="E4" s="69"/>
      <c r="F4" s="53"/>
      <c r="G4" s="53"/>
      <c r="H4" s="69"/>
      <c r="I4" s="52" t="s">
        <v>82</v>
      </c>
      <c r="J4" s="53"/>
      <c r="K4" s="57" t="s">
        <v>118</v>
      </c>
      <c r="L4" s="57"/>
      <c r="M4" s="57"/>
      <c r="N4" s="57"/>
      <c r="O4" s="52" t="s">
        <v>80</v>
      </c>
      <c r="P4" s="69"/>
      <c r="Q4" s="53"/>
      <c r="R4" s="15" t="s">
        <v>75</v>
      </c>
      <c r="S4" s="14"/>
      <c r="T4" s="14"/>
      <c r="U4" s="16"/>
      <c r="V4" s="15" t="s">
        <v>68</v>
      </c>
      <c r="W4" s="40"/>
    </row>
    <row r="5" spans="1:23" ht="10.5" customHeight="1" x14ac:dyDescent="0.2">
      <c r="A5" s="2"/>
      <c r="B5" s="85" t="s">
        <v>94</v>
      </c>
      <c r="C5" s="65" t="s">
        <v>111</v>
      </c>
      <c r="D5" s="10"/>
      <c r="E5" s="10"/>
      <c r="F5" s="66"/>
      <c r="G5" s="66" t="s">
        <v>83</v>
      </c>
      <c r="H5" s="6"/>
      <c r="I5" s="74" t="s">
        <v>84</v>
      </c>
      <c r="J5" s="66"/>
      <c r="K5" s="55"/>
      <c r="L5" s="58" t="s">
        <v>97</v>
      </c>
      <c r="M5" s="67"/>
      <c r="N5" s="58" t="s">
        <v>97</v>
      </c>
      <c r="O5" s="54" t="s">
        <v>81</v>
      </c>
      <c r="P5" s="76"/>
      <c r="Q5" s="66"/>
      <c r="R5" s="66" t="s">
        <v>78</v>
      </c>
      <c r="S5" s="7"/>
      <c r="T5" s="7"/>
      <c r="U5" s="18" t="s">
        <v>85</v>
      </c>
      <c r="V5" s="17" t="s">
        <v>69</v>
      </c>
      <c r="W5" s="29"/>
    </row>
    <row r="6" spans="1:23" ht="10.5" customHeight="1" x14ac:dyDescent="0.2">
      <c r="A6" s="2"/>
      <c r="B6" s="85" t="s">
        <v>23</v>
      </c>
      <c r="C6" s="110" t="s">
        <v>112</v>
      </c>
      <c r="D6" s="111"/>
      <c r="E6" s="110" t="s">
        <v>113</v>
      </c>
      <c r="F6" s="111"/>
      <c r="G6" s="66" t="s">
        <v>86</v>
      </c>
      <c r="H6" s="6" t="s">
        <v>68</v>
      </c>
      <c r="I6" s="74" t="s">
        <v>87</v>
      </c>
      <c r="J6" s="66"/>
      <c r="K6" s="74"/>
      <c r="L6" s="17" t="s">
        <v>98</v>
      </c>
      <c r="M6" s="6"/>
      <c r="N6" s="17" t="s">
        <v>98</v>
      </c>
      <c r="O6" s="58"/>
      <c r="P6" s="58"/>
      <c r="Q6" s="102" t="s">
        <v>89</v>
      </c>
      <c r="R6" s="66" t="s">
        <v>100</v>
      </c>
      <c r="S6" s="7"/>
      <c r="T6" s="19"/>
      <c r="U6" s="18" t="s">
        <v>6</v>
      </c>
      <c r="V6" s="17" t="s">
        <v>102</v>
      </c>
      <c r="W6" s="6"/>
    </row>
    <row r="7" spans="1:23" ht="10.5" customHeight="1" x14ac:dyDescent="0.2">
      <c r="A7" s="2"/>
      <c r="B7" s="85" t="s">
        <v>24</v>
      </c>
      <c r="C7" s="55"/>
      <c r="D7" s="58" t="s">
        <v>114</v>
      </c>
      <c r="E7" s="55"/>
      <c r="F7" s="58" t="s">
        <v>114</v>
      </c>
      <c r="G7" s="66" t="s">
        <v>15</v>
      </c>
      <c r="H7" s="6" t="s">
        <v>69</v>
      </c>
      <c r="I7" s="6" t="s">
        <v>88</v>
      </c>
      <c r="J7" s="66"/>
      <c r="K7" s="17"/>
      <c r="L7" s="6" t="s">
        <v>99</v>
      </c>
      <c r="M7" s="68"/>
      <c r="N7" s="6" t="s">
        <v>126</v>
      </c>
      <c r="O7" s="7"/>
      <c r="P7" s="7"/>
      <c r="Q7" s="6" t="s">
        <v>92</v>
      </c>
      <c r="R7" s="17" t="s">
        <v>79</v>
      </c>
      <c r="S7" s="7" t="s">
        <v>8</v>
      </c>
      <c r="T7" s="7"/>
      <c r="U7" s="18" t="s">
        <v>70</v>
      </c>
      <c r="V7" s="17" t="s">
        <v>104</v>
      </c>
      <c r="W7" s="19" t="s">
        <v>89</v>
      </c>
    </row>
    <row r="8" spans="1:23" ht="10.5" customHeight="1" x14ac:dyDescent="0.2">
      <c r="A8" s="2"/>
      <c r="B8" s="85" t="s">
        <v>25</v>
      </c>
      <c r="C8" s="6" t="s">
        <v>23</v>
      </c>
      <c r="D8" s="17" t="s">
        <v>115</v>
      </c>
      <c r="E8" s="6" t="s">
        <v>23</v>
      </c>
      <c r="F8" s="17" t="s">
        <v>116</v>
      </c>
      <c r="G8" s="66" t="s">
        <v>16</v>
      </c>
      <c r="H8" s="6" t="s">
        <v>90</v>
      </c>
      <c r="I8" s="98"/>
      <c r="J8" s="70"/>
      <c r="K8" s="6" t="s">
        <v>23</v>
      </c>
      <c r="L8" s="17" t="s">
        <v>125</v>
      </c>
      <c r="M8" s="6" t="s">
        <v>66</v>
      </c>
      <c r="N8" s="17" t="s">
        <v>128</v>
      </c>
      <c r="O8" s="6" t="s">
        <v>17</v>
      </c>
      <c r="P8" s="6" t="s">
        <v>18</v>
      </c>
      <c r="Q8" s="7" t="s">
        <v>76</v>
      </c>
      <c r="R8" s="7" t="s">
        <v>24</v>
      </c>
      <c r="S8" s="7" t="s">
        <v>101</v>
      </c>
      <c r="T8" s="19" t="s">
        <v>7</v>
      </c>
      <c r="U8" s="18" t="s">
        <v>71</v>
      </c>
      <c r="V8" s="17" t="s">
        <v>105</v>
      </c>
      <c r="W8" s="19" t="s">
        <v>92</v>
      </c>
    </row>
    <row r="9" spans="1:23" ht="10.5" customHeight="1" x14ac:dyDescent="0.2">
      <c r="A9" s="99"/>
      <c r="B9" s="85" t="s">
        <v>74</v>
      </c>
      <c r="C9" s="21" t="s">
        <v>24</v>
      </c>
      <c r="D9" s="17" t="s">
        <v>117</v>
      </c>
      <c r="E9" s="21" t="s">
        <v>24</v>
      </c>
      <c r="F9" s="17" t="s">
        <v>117</v>
      </c>
      <c r="G9" s="66" t="s">
        <v>19</v>
      </c>
      <c r="H9" s="10" t="s">
        <v>86</v>
      </c>
      <c r="I9" s="6"/>
      <c r="J9" s="100"/>
      <c r="K9" s="21" t="s">
        <v>24</v>
      </c>
      <c r="L9" s="22" t="s">
        <v>91</v>
      </c>
      <c r="M9" s="68" t="s">
        <v>60</v>
      </c>
      <c r="N9" s="17" t="s">
        <v>67</v>
      </c>
      <c r="O9" s="20" t="s">
        <v>20</v>
      </c>
      <c r="P9" s="7" t="s">
        <v>20</v>
      </c>
      <c r="Q9" s="6" t="s">
        <v>77</v>
      </c>
      <c r="R9" s="7" t="s">
        <v>90</v>
      </c>
      <c r="S9" s="7" t="s">
        <v>26</v>
      </c>
      <c r="T9" s="7" t="s">
        <v>9</v>
      </c>
      <c r="U9" s="18" t="s">
        <v>72</v>
      </c>
      <c r="V9" s="17" t="s">
        <v>127</v>
      </c>
      <c r="W9" s="19" t="s">
        <v>6</v>
      </c>
    </row>
    <row r="10" spans="1:23" ht="10.5" customHeight="1" x14ac:dyDescent="0.2">
      <c r="A10" s="99"/>
      <c r="B10" s="85" t="s">
        <v>96</v>
      </c>
      <c r="C10" s="10" t="s">
        <v>25</v>
      </c>
      <c r="D10" s="17" t="s">
        <v>60</v>
      </c>
      <c r="E10" s="10" t="s">
        <v>25</v>
      </c>
      <c r="F10" s="17" t="s">
        <v>60</v>
      </c>
      <c r="G10" s="66" t="s">
        <v>21</v>
      </c>
      <c r="H10" s="10" t="s">
        <v>67</v>
      </c>
      <c r="I10" s="68" t="s">
        <v>10</v>
      </c>
      <c r="J10" s="22" t="s">
        <v>2</v>
      </c>
      <c r="K10" s="10" t="s">
        <v>25</v>
      </c>
      <c r="L10" s="22" t="s">
        <v>74</v>
      </c>
      <c r="M10" s="68" t="s">
        <v>123</v>
      </c>
      <c r="N10" s="22" t="s">
        <v>60</v>
      </c>
      <c r="O10" s="6" t="s">
        <v>22</v>
      </c>
      <c r="P10" s="6" t="s">
        <v>22</v>
      </c>
      <c r="Q10" s="6" t="s">
        <v>106</v>
      </c>
      <c r="R10" s="6" t="s">
        <v>86</v>
      </c>
      <c r="S10" s="7" t="s">
        <v>70</v>
      </c>
      <c r="T10" s="7" t="s">
        <v>119</v>
      </c>
      <c r="U10" s="18" t="s">
        <v>73</v>
      </c>
      <c r="V10" s="17" t="s">
        <v>103</v>
      </c>
      <c r="W10" s="19" t="s">
        <v>120</v>
      </c>
    </row>
    <row r="11" spans="1:23" ht="10.5" customHeight="1" thickBot="1" x14ac:dyDescent="0.25">
      <c r="A11" s="101" t="s">
        <v>95</v>
      </c>
      <c r="B11" s="86" t="s">
        <v>129</v>
      </c>
      <c r="C11" s="23" t="s">
        <v>74</v>
      </c>
      <c r="D11" s="112" t="s">
        <v>3</v>
      </c>
      <c r="E11" s="23" t="s">
        <v>74</v>
      </c>
      <c r="F11" s="23" t="s">
        <v>3</v>
      </c>
      <c r="G11" s="66" t="s">
        <v>3</v>
      </c>
      <c r="H11" s="10" t="s">
        <v>3</v>
      </c>
      <c r="I11" s="6" t="s">
        <v>3</v>
      </c>
      <c r="J11" s="17" t="s">
        <v>3</v>
      </c>
      <c r="K11" s="23" t="s">
        <v>74</v>
      </c>
      <c r="L11" s="18" t="s">
        <v>11</v>
      </c>
      <c r="M11" s="6" t="s">
        <v>3</v>
      </c>
      <c r="N11" s="18" t="s">
        <v>11</v>
      </c>
      <c r="O11" s="6" t="s">
        <v>3</v>
      </c>
      <c r="P11" s="7" t="s">
        <v>3</v>
      </c>
      <c r="Q11" s="18" t="s">
        <v>11</v>
      </c>
      <c r="R11" s="18" t="s">
        <v>11</v>
      </c>
      <c r="S11" s="7" t="s">
        <v>3</v>
      </c>
      <c r="T11" s="7" t="s">
        <v>3</v>
      </c>
      <c r="U11" s="18" t="s">
        <v>3</v>
      </c>
      <c r="V11" s="18" t="s">
        <v>3</v>
      </c>
      <c r="W11" s="18" t="s">
        <v>11</v>
      </c>
    </row>
    <row r="12" spans="1:23" ht="11.25" customHeight="1" thickBot="1" x14ac:dyDescent="0.25">
      <c r="A12" s="42" t="s">
        <v>107</v>
      </c>
      <c r="B12" s="48"/>
      <c r="C12" s="48"/>
      <c r="D12" s="48"/>
      <c r="E12" s="48"/>
      <c r="F12" s="48"/>
      <c r="G12" s="48"/>
      <c r="H12" s="48"/>
      <c r="I12" s="42"/>
      <c r="J12" s="44" t="s">
        <v>14</v>
      </c>
      <c r="K12" s="44"/>
      <c r="L12" s="45"/>
      <c r="M12" s="46"/>
      <c r="N12" s="47"/>
      <c r="O12" s="45"/>
      <c r="P12" s="46"/>
      <c r="Q12" s="46"/>
      <c r="R12" s="46"/>
      <c r="S12" s="46"/>
      <c r="T12" s="45"/>
      <c r="U12" s="45"/>
      <c r="V12" s="43"/>
      <c r="W12" s="45"/>
    </row>
    <row r="13" spans="1:23" ht="10.5" customHeight="1" x14ac:dyDescent="0.2">
      <c r="A13" s="2" t="s">
        <v>0</v>
      </c>
      <c r="B13" s="91">
        <v>217188</v>
      </c>
      <c r="C13" s="113">
        <v>761</v>
      </c>
      <c r="D13" s="113">
        <v>105654</v>
      </c>
      <c r="E13" s="113">
        <v>87590</v>
      </c>
      <c r="F13" s="113">
        <v>37642201.899999999</v>
      </c>
      <c r="G13" s="87">
        <v>3210201147.0999999</v>
      </c>
      <c r="H13" s="33">
        <f>G13/K13</f>
        <v>17433.007396888323</v>
      </c>
      <c r="I13" s="33">
        <v>182618108</v>
      </c>
      <c r="J13" s="33">
        <v>2369816864.0500002</v>
      </c>
      <c r="K13" s="33">
        <v>184145</v>
      </c>
      <c r="L13" s="71">
        <f t="shared" ref="L13:L36" si="0">K13/B13</f>
        <v>0.84785991859587084</v>
      </c>
      <c r="M13" s="33">
        <v>2762175000</v>
      </c>
      <c r="N13" s="71">
        <v>0.45330216310041799</v>
      </c>
      <c r="O13" s="117">
        <v>-1739172608.95</v>
      </c>
      <c r="P13" s="119">
        <v>-2594380690</v>
      </c>
      <c r="Q13" s="75">
        <f>P13/O13</f>
        <v>1.4917327220133252</v>
      </c>
      <c r="R13" s="71">
        <f t="shared" ref="R13:R36" si="1">O13/G13</f>
        <v>-0.54176437215503359</v>
      </c>
      <c r="S13" s="13">
        <v>0</v>
      </c>
      <c r="T13" s="59">
        <v>0</v>
      </c>
      <c r="U13" s="59">
        <v>0</v>
      </c>
      <c r="V13" s="35">
        <v>0</v>
      </c>
      <c r="W13" s="35">
        <v>0</v>
      </c>
    </row>
    <row r="14" spans="1:23" ht="10.5" customHeight="1" x14ac:dyDescent="0.2">
      <c r="A14" s="2" t="s">
        <v>61</v>
      </c>
      <c r="B14" s="92">
        <v>49515</v>
      </c>
      <c r="C14" s="114">
        <v>14729</v>
      </c>
      <c r="D14" s="114">
        <v>638181</v>
      </c>
      <c r="E14" s="114">
        <v>22663</v>
      </c>
      <c r="F14" s="114">
        <v>8042692.8399999999</v>
      </c>
      <c r="G14" s="88">
        <v>1871437033</v>
      </c>
      <c r="H14" s="51">
        <f>G14/K14</f>
        <v>46416.911379532714</v>
      </c>
      <c r="I14" s="51">
        <v>10689111</v>
      </c>
      <c r="J14" s="51">
        <v>204759778</v>
      </c>
      <c r="K14" s="51">
        <v>40318</v>
      </c>
      <c r="L14" s="72">
        <f t="shared" si="0"/>
        <v>0.8142583055639705</v>
      </c>
      <c r="M14" s="51">
        <v>604770000</v>
      </c>
      <c r="N14" s="72">
        <v>0.55429683898958337</v>
      </c>
      <c r="O14" s="118">
        <v>1072596366</v>
      </c>
      <c r="P14" s="120">
        <v>38694944</v>
      </c>
      <c r="Q14" s="75">
        <f>P14/O14</f>
        <v>3.6075960376692161E-2</v>
      </c>
      <c r="R14" s="72">
        <f t="shared" si="1"/>
        <v>0.57314050490952317</v>
      </c>
      <c r="S14" s="61">
        <v>2244325</v>
      </c>
      <c r="T14" s="60">
        <v>555753</v>
      </c>
      <c r="U14" s="60">
        <v>1688572</v>
      </c>
      <c r="V14" s="28">
        <f>U14/K14</f>
        <v>41.881343320601218</v>
      </c>
      <c r="W14" s="27">
        <f>U14/P14</f>
        <v>4.3638052557977598E-2</v>
      </c>
    </row>
    <row r="15" spans="1:23" ht="10.5" customHeight="1" x14ac:dyDescent="0.2">
      <c r="A15" s="2" t="s">
        <v>62</v>
      </c>
      <c r="B15" s="92">
        <v>40368</v>
      </c>
      <c r="C15" s="114">
        <v>12001</v>
      </c>
      <c r="D15" s="114">
        <v>1494973</v>
      </c>
      <c r="E15" s="114">
        <v>21570</v>
      </c>
      <c r="F15" s="114">
        <v>8279503</v>
      </c>
      <c r="G15" s="88">
        <v>1498008386</v>
      </c>
      <c r="H15" s="51">
        <f>G15/K15</f>
        <v>42692.897457820334</v>
      </c>
      <c r="I15" s="51">
        <v>6761868</v>
      </c>
      <c r="J15" s="51">
        <v>182200296.5</v>
      </c>
      <c r="K15" s="51">
        <v>35088</v>
      </c>
      <c r="L15" s="72">
        <f t="shared" si="0"/>
        <v>0.86920332936979783</v>
      </c>
      <c r="M15" s="51">
        <v>526320000</v>
      </c>
      <c r="N15" s="72">
        <v>0.55012591504410469</v>
      </c>
      <c r="O15" s="118">
        <v>796249957.5</v>
      </c>
      <c r="P15" s="120">
        <v>104895601</v>
      </c>
      <c r="Q15" s="75">
        <f>P15/O15</f>
        <v>0.1317370255558224</v>
      </c>
      <c r="R15" s="72">
        <f t="shared" si="1"/>
        <v>0.5315390520784441</v>
      </c>
      <c r="S15" s="61">
        <v>6083988</v>
      </c>
      <c r="T15" s="60">
        <v>1403530</v>
      </c>
      <c r="U15" s="60">
        <v>4680458</v>
      </c>
      <c r="V15" s="28">
        <f>U15/K15</f>
        <v>133.39198586411308</v>
      </c>
      <c r="W15" s="27">
        <f>U15/P15</f>
        <v>4.4620155234155148E-2</v>
      </c>
    </row>
    <row r="16" spans="1:23" ht="10.5" customHeight="1" x14ac:dyDescent="0.2">
      <c r="A16" s="2" t="s">
        <v>63</v>
      </c>
      <c r="B16" s="92">
        <v>36869</v>
      </c>
      <c r="C16" s="114">
        <v>11631</v>
      </c>
      <c r="D16" s="114">
        <v>2227255</v>
      </c>
      <c r="E16" s="114">
        <v>20495</v>
      </c>
      <c r="F16" s="114">
        <v>8571588.9400000013</v>
      </c>
      <c r="G16" s="88">
        <v>1303731367</v>
      </c>
      <c r="H16" s="51">
        <f>G16/K16</f>
        <v>39562.158372276506</v>
      </c>
      <c r="I16" s="51">
        <v>10215412</v>
      </c>
      <c r="J16" s="51">
        <v>173155291</v>
      </c>
      <c r="K16" s="51">
        <v>32954</v>
      </c>
      <c r="L16" s="72">
        <f t="shared" si="0"/>
        <v>0.89381323062735629</v>
      </c>
      <c r="M16" s="51">
        <v>494310000</v>
      </c>
      <c r="N16" s="72">
        <v>0.66242143211576432</v>
      </c>
      <c r="O16" s="118">
        <v>646481488</v>
      </c>
      <c r="P16" s="120">
        <v>164577167</v>
      </c>
      <c r="Q16" s="75">
        <f>P16/O16</f>
        <v>0.25457367311343648</v>
      </c>
      <c r="R16" s="72">
        <f t="shared" si="1"/>
        <v>0.4958701649463344</v>
      </c>
      <c r="S16" s="61">
        <v>9545518</v>
      </c>
      <c r="T16" s="60">
        <v>2007407</v>
      </c>
      <c r="U16" s="60">
        <v>7538111</v>
      </c>
      <c r="V16" s="28">
        <f>U16/K16</f>
        <v>228.74646476907205</v>
      </c>
      <c r="W16" s="27">
        <f>U16/P16</f>
        <v>4.5802896825900524E-2</v>
      </c>
    </row>
    <row r="17" spans="1:23" ht="10.5" customHeight="1" x14ac:dyDescent="0.2">
      <c r="A17" s="2" t="s">
        <v>44</v>
      </c>
      <c r="B17" s="92">
        <v>70551</v>
      </c>
      <c r="C17" s="114">
        <v>22524</v>
      </c>
      <c r="D17" s="114">
        <v>6211630</v>
      </c>
      <c r="E17" s="114">
        <v>40962</v>
      </c>
      <c r="F17" s="114">
        <v>17921329.789999999</v>
      </c>
      <c r="G17" s="88">
        <v>2465226807</v>
      </c>
      <c r="H17" s="51">
        <f>G17/K17</f>
        <v>38484.893251323039</v>
      </c>
      <c r="I17" s="51">
        <v>12894755</v>
      </c>
      <c r="J17" s="51">
        <v>332561636</v>
      </c>
      <c r="K17" s="51">
        <v>64057</v>
      </c>
      <c r="L17" s="72">
        <f t="shared" si="0"/>
        <v>0.90795311193321149</v>
      </c>
      <c r="M17" s="51">
        <v>960855000</v>
      </c>
      <c r="N17" s="72">
        <v>0.64196914779076175</v>
      </c>
      <c r="O17" s="118">
        <v>1184704926</v>
      </c>
      <c r="P17" s="120">
        <v>511895103</v>
      </c>
      <c r="Q17" s="75">
        <f>P17/O17</f>
        <v>0.43208658271418382</v>
      </c>
      <c r="R17" s="72">
        <f t="shared" si="1"/>
        <v>0.48056630028362335</v>
      </c>
      <c r="S17" s="61">
        <v>29690030</v>
      </c>
      <c r="T17" s="60">
        <v>5081598.49</v>
      </c>
      <c r="U17" s="60">
        <v>24608431.509999998</v>
      </c>
      <c r="V17" s="28">
        <f>U17/K17</f>
        <v>384.16459575065954</v>
      </c>
      <c r="W17" s="27">
        <f>U17/P17</f>
        <v>4.8073191882048533E-2</v>
      </c>
    </row>
    <row r="18" spans="1:23" ht="10.5" customHeight="1" x14ac:dyDescent="0.2">
      <c r="A18" s="2" t="s">
        <v>43</v>
      </c>
      <c r="B18" s="92">
        <v>10719</v>
      </c>
      <c r="C18" s="114">
        <v>3441</v>
      </c>
      <c r="D18" s="114">
        <v>1149820.46</v>
      </c>
      <c r="E18" s="114">
        <v>6293</v>
      </c>
      <c r="F18" s="114">
        <v>2765367</v>
      </c>
      <c r="G18" s="88">
        <v>388104236</v>
      </c>
      <c r="H18" s="51">
        <f>G18/K18</f>
        <v>39671.290606153532</v>
      </c>
      <c r="I18" s="51">
        <v>1319936</v>
      </c>
      <c r="J18" s="51">
        <v>52751144</v>
      </c>
      <c r="K18" s="51">
        <v>9783</v>
      </c>
      <c r="L18" s="72">
        <f t="shared" si="0"/>
        <v>0.91267842149454237</v>
      </c>
      <c r="M18" s="51">
        <v>146745000</v>
      </c>
      <c r="N18" s="72">
        <v>0.68258294708481826</v>
      </c>
      <c r="O18" s="118">
        <v>189928028</v>
      </c>
      <c r="P18" s="120">
        <v>100879364</v>
      </c>
      <c r="Q18" s="75">
        <f>P18/O18</f>
        <v>0.53114521886153632</v>
      </c>
      <c r="R18" s="72">
        <f t="shared" si="1"/>
        <v>0.48937375679661482</v>
      </c>
      <c r="S18" s="61">
        <v>5851000</v>
      </c>
      <c r="T18" s="60">
        <v>825567</v>
      </c>
      <c r="U18" s="60">
        <v>5025433</v>
      </c>
      <c r="V18" s="28">
        <f>U18/K18</f>
        <v>513.69038127363797</v>
      </c>
      <c r="W18" s="27">
        <f>U18/P18</f>
        <v>4.9816263710782314E-2</v>
      </c>
    </row>
    <row r="19" spans="1:23" ht="10.5" customHeight="1" x14ac:dyDescent="0.2">
      <c r="A19" s="2" t="s">
        <v>42</v>
      </c>
      <c r="B19" s="92">
        <v>35599</v>
      </c>
      <c r="C19" s="114">
        <v>11484</v>
      </c>
      <c r="D19" s="114">
        <v>4210451</v>
      </c>
      <c r="E19" s="114">
        <v>20941</v>
      </c>
      <c r="F19" s="114">
        <v>9166141</v>
      </c>
      <c r="G19" s="88">
        <v>1294633623</v>
      </c>
      <c r="H19" s="51">
        <f>G19/K19</f>
        <v>39776.134416861249</v>
      </c>
      <c r="I19" s="51">
        <v>5134850</v>
      </c>
      <c r="J19" s="51">
        <v>173476777</v>
      </c>
      <c r="K19" s="51">
        <v>32548</v>
      </c>
      <c r="L19" s="72">
        <f t="shared" si="0"/>
        <v>0.91429534537487012</v>
      </c>
      <c r="M19" s="51">
        <v>488220000</v>
      </c>
      <c r="N19" s="72">
        <v>0.72748772168896414</v>
      </c>
      <c r="O19" s="118">
        <v>638071696</v>
      </c>
      <c r="P19" s="120">
        <v>380100735</v>
      </c>
      <c r="Q19" s="75">
        <f>P19/O19</f>
        <v>0.59570223437712244</v>
      </c>
      <c r="R19" s="72">
        <f t="shared" si="1"/>
        <v>0.492858894334463</v>
      </c>
      <c r="S19" s="61">
        <v>22045804</v>
      </c>
      <c r="T19" s="60">
        <v>2828641</v>
      </c>
      <c r="U19" s="60">
        <v>19217163</v>
      </c>
      <c r="V19" s="28">
        <f>U19/K19</f>
        <v>590.4253103109254</v>
      </c>
      <c r="W19" s="27">
        <f>U19/P19</f>
        <v>5.0558079031338889E-2</v>
      </c>
    </row>
    <row r="20" spans="1:23" ht="10.5" customHeight="1" x14ac:dyDescent="0.2">
      <c r="A20" s="2" t="s">
        <v>41</v>
      </c>
      <c r="B20" s="92">
        <v>37294</v>
      </c>
      <c r="C20" s="114">
        <v>11959</v>
      </c>
      <c r="D20" s="114">
        <v>4835535</v>
      </c>
      <c r="E20" s="114">
        <v>22076</v>
      </c>
      <c r="F20" s="114">
        <v>9776955</v>
      </c>
      <c r="G20" s="88">
        <v>1405816810</v>
      </c>
      <c r="H20" s="51">
        <f>G20/K20</f>
        <v>41100.947549994155</v>
      </c>
      <c r="I20" s="51">
        <v>5445593</v>
      </c>
      <c r="J20" s="51">
        <v>190177686</v>
      </c>
      <c r="K20" s="51">
        <v>34204</v>
      </c>
      <c r="L20" s="72">
        <f t="shared" si="0"/>
        <v>0.9171448490373787</v>
      </c>
      <c r="M20" s="51">
        <v>513060000</v>
      </c>
      <c r="N20" s="72">
        <v>0.76105421343567392</v>
      </c>
      <c r="O20" s="118">
        <v>708024717</v>
      </c>
      <c r="P20" s="120">
        <v>474668535</v>
      </c>
      <c r="Q20" s="75">
        <f>P20/O20</f>
        <v>0.67041237912037466</v>
      </c>
      <c r="R20" s="72">
        <f t="shared" si="1"/>
        <v>0.50363938741065417</v>
      </c>
      <c r="S20" s="61">
        <v>27530822</v>
      </c>
      <c r="T20" s="60">
        <v>3181534</v>
      </c>
      <c r="U20" s="60">
        <v>24349288</v>
      </c>
      <c r="V20" s="28">
        <f t="shared" ref="V20:V36" si="2">U20/K20</f>
        <v>711.88422406736049</v>
      </c>
      <c r="W20" s="27">
        <f>U20/P20</f>
        <v>5.1297455391687168E-2</v>
      </c>
    </row>
    <row r="21" spans="1:23" ht="10.5" customHeight="1" x14ac:dyDescent="0.2">
      <c r="A21" s="2" t="s">
        <v>40</v>
      </c>
      <c r="B21" s="92">
        <v>32774</v>
      </c>
      <c r="C21" s="114">
        <v>10608</v>
      </c>
      <c r="D21" s="114">
        <v>4684112</v>
      </c>
      <c r="E21" s="114">
        <v>19390</v>
      </c>
      <c r="F21" s="114">
        <v>8640464</v>
      </c>
      <c r="G21" s="88">
        <v>1289425303</v>
      </c>
      <c r="H21" s="51">
        <f>G21/K21</f>
        <v>42872.233774438093</v>
      </c>
      <c r="I21" s="51">
        <v>3928735</v>
      </c>
      <c r="J21" s="51">
        <v>176280659</v>
      </c>
      <c r="K21" s="51">
        <v>30076</v>
      </c>
      <c r="L21" s="72">
        <f t="shared" si="0"/>
        <v>0.91767864770854946</v>
      </c>
      <c r="M21" s="51">
        <v>451140000</v>
      </c>
      <c r="N21" s="72">
        <v>0.73553282669522235</v>
      </c>
      <c r="O21" s="118">
        <v>665933379</v>
      </c>
      <c r="P21" s="120">
        <v>481085805</v>
      </c>
      <c r="Q21" s="75">
        <f>P21/O21</f>
        <v>0.72242332367003936</v>
      </c>
      <c r="R21" s="72">
        <f t="shared" si="1"/>
        <v>0.51645750820200864</v>
      </c>
      <c r="S21" s="61">
        <v>27903029</v>
      </c>
      <c r="T21" s="60">
        <v>2860944</v>
      </c>
      <c r="U21" s="60">
        <v>25042085</v>
      </c>
      <c r="V21" s="28">
        <f t="shared" si="2"/>
        <v>832.62684532517619</v>
      </c>
      <c r="W21" s="27">
        <f>U21/P21</f>
        <v>5.205326106015537E-2</v>
      </c>
    </row>
    <row r="22" spans="1:23" ht="10.5" customHeight="1" x14ac:dyDescent="0.2">
      <c r="A22" s="2" t="s">
        <v>39</v>
      </c>
      <c r="B22" s="92">
        <v>47985</v>
      </c>
      <c r="C22" s="114">
        <v>15798</v>
      </c>
      <c r="D22" s="114">
        <v>7406500</v>
      </c>
      <c r="E22" s="114">
        <v>28223</v>
      </c>
      <c r="F22" s="114">
        <v>12367931</v>
      </c>
      <c r="G22" s="88">
        <v>2028532771</v>
      </c>
      <c r="H22" s="51">
        <f>G22/K22</f>
        <v>45912.065070275901</v>
      </c>
      <c r="I22" s="51">
        <v>6388631</v>
      </c>
      <c r="J22" s="51">
        <v>265612461</v>
      </c>
      <c r="K22" s="51">
        <v>44183</v>
      </c>
      <c r="L22" s="72">
        <f t="shared" si="0"/>
        <v>0.92076690632489322</v>
      </c>
      <c r="M22" s="51">
        <v>662745000</v>
      </c>
      <c r="N22" s="72">
        <v>0.74978237423616145</v>
      </c>
      <c r="O22" s="118">
        <v>1106563941</v>
      </c>
      <c r="P22" s="120">
        <v>816895029</v>
      </c>
      <c r="Q22" s="75">
        <f>P22/O22</f>
        <v>0.73822668418218407</v>
      </c>
      <c r="R22" s="72">
        <f t="shared" si="1"/>
        <v>0.54549966203134115</v>
      </c>
      <c r="S22" s="61">
        <v>47379926</v>
      </c>
      <c r="T22" s="60">
        <v>4380231</v>
      </c>
      <c r="U22" s="60">
        <v>42999695</v>
      </c>
      <c r="V22" s="28">
        <f t="shared" si="2"/>
        <v>973.21809293167053</v>
      </c>
      <c r="W22" s="27">
        <f>U22/P22</f>
        <v>5.2637968739555153E-2</v>
      </c>
    </row>
    <row r="23" spans="1:23" ht="10.5" customHeight="1" x14ac:dyDescent="0.2">
      <c r="A23" s="2" t="s">
        <v>38</v>
      </c>
      <c r="B23" s="92">
        <v>19770</v>
      </c>
      <c r="C23" s="114">
        <v>6635</v>
      </c>
      <c r="D23" s="114">
        <v>3273846</v>
      </c>
      <c r="E23" s="114">
        <v>11501</v>
      </c>
      <c r="F23" s="114">
        <v>5012382</v>
      </c>
      <c r="G23" s="88">
        <v>866464517</v>
      </c>
      <c r="H23" s="51">
        <f>G23/K23</f>
        <v>47652.451025683331</v>
      </c>
      <c r="I23" s="51">
        <v>2876028</v>
      </c>
      <c r="J23" s="51">
        <v>114155432</v>
      </c>
      <c r="K23" s="51">
        <v>18183</v>
      </c>
      <c r="L23" s="72">
        <f t="shared" si="0"/>
        <v>0.91972685887708649</v>
      </c>
      <c r="M23" s="51">
        <v>272745000</v>
      </c>
      <c r="N23" s="72">
        <v>0.76866900350648848</v>
      </c>
      <c r="O23" s="118">
        <v>482440113</v>
      </c>
      <c r="P23" s="120">
        <v>374996419</v>
      </c>
      <c r="Q23" s="75">
        <f>P23/O23</f>
        <v>0.77729112670197886</v>
      </c>
      <c r="R23" s="72">
        <f t="shared" si="1"/>
        <v>0.55679154025876865</v>
      </c>
      <c r="S23" s="61">
        <v>21749796</v>
      </c>
      <c r="T23" s="60">
        <v>1864885</v>
      </c>
      <c r="U23" s="60">
        <v>19884911</v>
      </c>
      <c r="V23" s="28">
        <f t="shared" si="2"/>
        <v>1093.599021063631</v>
      </c>
      <c r="W23" s="27">
        <f>U23/P23</f>
        <v>5.3026935705218027E-2</v>
      </c>
    </row>
    <row r="24" spans="1:23" ht="10.5" customHeight="1" x14ac:dyDescent="0.2">
      <c r="A24" s="2" t="s">
        <v>37</v>
      </c>
      <c r="B24" s="92">
        <v>56927</v>
      </c>
      <c r="C24" s="114">
        <v>19779</v>
      </c>
      <c r="D24" s="114">
        <v>9990810</v>
      </c>
      <c r="E24" s="114">
        <v>32357</v>
      </c>
      <c r="F24" s="114">
        <v>14156014</v>
      </c>
      <c r="G24" s="88">
        <v>2624781193</v>
      </c>
      <c r="H24" s="51">
        <f>G24/K24</f>
        <v>50180.304605502133</v>
      </c>
      <c r="I24" s="51">
        <v>6111750</v>
      </c>
      <c r="J24" s="51">
        <v>344934220.5</v>
      </c>
      <c r="K24" s="51">
        <v>52307</v>
      </c>
      <c r="L24" s="72">
        <f t="shared" si="0"/>
        <v>0.91884343106083233</v>
      </c>
      <c r="M24" s="51">
        <v>784605000</v>
      </c>
      <c r="N24" s="72">
        <v>0.7465871275356365</v>
      </c>
      <c r="O24" s="118">
        <v>1501353722.5</v>
      </c>
      <c r="P24" s="120">
        <v>1208601325</v>
      </c>
      <c r="Q24" s="75">
        <f>P24/O24</f>
        <v>0.80500771196509291</v>
      </c>
      <c r="R24" s="72">
        <f t="shared" si="1"/>
        <v>0.57199195365462985</v>
      </c>
      <c r="S24" s="61">
        <v>70098971</v>
      </c>
      <c r="T24" s="60">
        <v>5499731</v>
      </c>
      <c r="U24" s="60">
        <v>64599240</v>
      </c>
      <c r="V24" s="28">
        <f t="shared" si="2"/>
        <v>1235.0018162005085</v>
      </c>
      <c r="W24" s="27">
        <f>U24/P24</f>
        <v>5.344958561914534E-2</v>
      </c>
    </row>
    <row r="25" spans="1:23" ht="10.5" customHeight="1" x14ac:dyDescent="0.2">
      <c r="A25" s="2" t="s">
        <v>36</v>
      </c>
      <c r="B25" s="92">
        <v>72086</v>
      </c>
      <c r="C25" s="114">
        <v>26619</v>
      </c>
      <c r="D25" s="114">
        <v>14093729</v>
      </c>
      <c r="E25" s="114">
        <v>38949</v>
      </c>
      <c r="F25" s="114">
        <v>16841906</v>
      </c>
      <c r="G25" s="88">
        <v>3609619037</v>
      </c>
      <c r="H25" s="51">
        <f>G25/K25</f>
        <v>54830.76675476972</v>
      </c>
      <c r="I25" s="51">
        <v>11149920</v>
      </c>
      <c r="J25" s="51">
        <v>473883141.12</v>
      </c>
      <c r="K25" s="51">
        <v>65832</v>
      </c>
      <c r="L25" s="72">
        <f t="shared" si="0"/>
        <v>0.91324251588380545</v>
      </c>
      <c r="M25" s="51">
        <v>987480000</v>
      </c>
      <c r="N25" s="72">
        <v>0.74619960062800106</v>
      </c>
      <c r="O25" s="118">
        <v>2159405815.8800001</v>
      </c>
      <c r="P25" s="120">
        <v>1808415855</v>
      </c>
      <c r="Q25" s="75">
        <f>P25/O25</f>
        <v>0.8374599353679314</v>
      </c>
      <c r="R25" s="72">
        <f t="shared" si="1"/>
        <v>0.59823648804631457</v>
      </c>
      <c r="S25" s="61">
        <v>104888225</v>
      </c>
      <c r="T25" s="60">
        <v>6045348</v>
      </c>
      <c r="U25" s="60">
        <v>98842877</v>
      </c>
      <c r="V25" s="28">
        <f t="shared" si="2"/>
        <v>1501.4411988090899</v>
      </c>
      <c r="W25" s="27">
        <f>U25/P25</f>
        <v>5.4657161253433048E-2</v>
      </c>
    </row>
    <row r="26" spans="1:23" ht="10.5" customHeight="1" x14ac:dyDescent="0.2">
      <c r="A26" s="2" t="s">
        <v>35</v>
      </c>
      <c r="B26" s="92">
        <v>132395</v>
      </c>
      <c r="C26" s="114">
        <v>52094</v>
      </c>
      <c r="D26" s="114">
        <v>28909370</v>
      </c>
      <c r="E26" s="114">
        <v>67280</v>
      </c>
      <c r="F26" s="114">
        <v>28718049.18</v>
      </c>
      <c r="G26" s="88">
        <v>7374238777</v>
      </c>
      <c r="H26" s="51">
        <f>G26/K26</f>
        <v>61490.934066575501</v>
      </c>
      <c r="I26" s="51">
        <v>21790369</v>
      </c>
      <c r="J26" s="51">
        <v>869334662.98000002</v>
      </c>
      <c r="K26" s="51">
        <v>119924</v>
      </c>
      <c r="L26" s="72">
        <f t="shared" si="0"/>
        <v>0.90580459987159634</v>
      </c>
      <c r="M26" s="51">
        <v>1798860000</v>
      </c>
      <c r="N26" s="72">
        <v>0.80619289879842337</v>
      </c>
      <c r="O26" s="118">
        <v>4727834483.0200005</v>
      </c>
      <c r="P26" s="120">
        <v>4187118379</v>
      </c>
      <c r="Q26" s="75">
        <f>P26/O26</f>
        <v>0.88563133799163651</v>
      </c>
      <c r="R26" s="72">
        <f t="shared" si="1"/>
        <v>0.64112847793401473</v>
      </c>
      <c r="S26" s="61">
        <v>242852952</v>
      </c>
      <c r="T26" s="60">
        <v>11846287</v>
      </c>
      <c r="U26" s="60">
        <v>231006665</v>
      </c>
      <c r="V26" s="28">
        <f t="shared" si="2"/>
        <v>1926.2755161602349</v>
      </c>
      <c r="W26" s="27">
        <f>U26/P26</f>
        <v>5.5170798647247894E-2</v>
      </c>
    </row>
    <row r="27" spans="1:23" ht="10.5" customHeight="1" x14ac:dyDescent="0.2">
      <c r="A27" s="2" t="s">
        <v>34</v>
      </c>
      <c r="B27" s="92">
        <v>123031</v>
      </c>
      <c r="C27" s="114">
        <v>51637</v>
      </c>
      <c r="D27" s="114">
        <v>29507914.810000002</v>
      </c>
      <c r="E27" s="114">
        <v>57875</v>
      </c>
      <c r="F27" s="114">
        <v>24720916.870000001</v>
      </c>
      <c r="G27" s="88">
        <v>7685653196</v>
      </c>
      <c r="H27" s="51">
        <f>G27/K27</f>
        <v>69834.022643018106</v>
      </c>
      <c r="I27" s="51">
        <v>32049144</v>
      </c>
      <c r="J27" s="51">
        <v>714690052</v>
      </c>
      <c r="K27" s="51">
        <v>110056</v>
      </c>
      <c r="L27" s="72">
        <f t="shared" si="0"/>
        <v>0.89453877478033994</v>
      </c>
      <c r="M27" s="51">
        <v>1650840000</v>
      </c>
      <c r="N27" s="72">
        <v>0.73597495816984515</v>
      </c>
      <c r="O27" s="118">
        <v>5352172288</v>
      </c>
      <c r="P27" s="120">
        <v>4943831715</v>
      </c>
      <c r="Q27" s="75">
        <f>P27/O27</f>
        <v>0.92370563744453216</v>
      </c>
      <c r="R27" s="72">
        <f t="shared" si="1"/>
        <v>0.69638482917568267</v>
      </c>
      <c r="S27" s="61">
        <v>286742280</v>
      </c>
      <c r="T27" s="60">
        <v>11883375</v>
      </c>
      <c r="U27" s="60">
        <v>274858905</v>
      </c>
      <c r="V27" s="28">
        <f t="shared" si="2"/>
        <v>2497.4458911826705</v>
      </c>
      <c r="W27" s="27">
        <f>U27/P27</f>
        <v>5.5596331114195298E-2</v>
      </c>
    </row>
    <row r="28" spans="1:23" ht="10.5" customHeight="1" x14ac:dyDescent="0.2">
      <c r="A28" s="2" t="s">
        <v>33</v>
      </c>
      <c r="B28" s="92">
        <v>113385</v>
      </c>
      <c r="C28" s="114">
        <v>48999</v>
      </c>
      <c r="D28" s="114">
        <v>28967743.050000001</v>
      </c>
      <c r="E28" s="114">
        <v>49915</v>
      </c>
      <c r="F28" s="114">
        <v>21169114.219999999</v>
      </c>
      <c r="G28" s="88">
        <v>7765747477.9899998</v>
      </c>
      <c r="H28" s="51">
        <f>G28/K28</f>
        <v>78136.451225914861</v>
      </c>
      <c r="I28" s="51">
        <v>19436951</v>
      </c>
      <c r="J28" s="51">
        <v>547760035</v>
      </c>
      <c r="K28" s="51">
        <v>99387</v>
      </c>
      <c r="L28" s="72">
        <f t="shared" si="0"/>
        <v>0.87654451647043263</v>
      </c>
      <c r="M28" s="51">
        <v>1490805000</v>
      </c>
      <c r="N28" s="72">
        <v>0.79825997942279225</v>
      </c>
      <c r="O28" s="118">
        <v>5746619393.9899998</v>
      </c>
      <c r="P28" s="120">
        <v>5455562578</v>
      </c>
      <c r="Q28" s="75">
        <f>P28/O28</f>
        <v>0.94935164554409213</v>
      </c>
      <c r="R28" s="72">
        <f t="shared" si="1"/>
        <v>0.7399956553155127</v>
      </c>
      <c r="S28" s="61">
        <v>316422651</v>
      </c>
      <c r="T28" s="60">
        <v>12116506</v>
      </c>
      <c r="U28" s="60">
        <v>304306145</v>
      </c>
      <c r="V28" s="28">
        <f t="shared" si="2"/>
        <v>3061.8304707859179</v>
      </c>
      <c r="W28" s="27">
        <f>U28/P28</f>
        <v>5.5779058648715588E-2</v>
      </c>
    </row>
    <row r="29" spans="1:23" ht="10.5" customHeight="1" x14ac:dyDescent="0.2">
      <c r="A29" s="2" t="s">
        <v>32</v>
      </c>
      <c r="B29" s="92">
        <v>147277</v>
      </c>
      <c r="C29" s="114">
        <v>64397</v>
      </c>
      <c r="D29" s="114">
        <v>39974543.340000004</v>
      </c>
      <c r="E29" s="114">
        <v>59254</v>
      </c>
      <c r="F29" s="114">
        <v>25257170.080000002</v>
      </c>
      <c r="G29" s="88">
        <v>11074939296.6</v>
      </c>
      <c r="H29" s="51">
        <f>G29/K29</f>
        <v>89188.156203744715</v>
      </c>
      <c r="I29" s="51">
        <v>26112628</v>
      </c>
      <c r="J29" s="51">
        <v>586179716</v>
      </c>
      <c r="K29" s="51">
        <v>124175</v>
      </c>
      <c r="L29" s="72">
        <f t="shared" si="0"/>
        <v>0.84313911880334336</v>
      </c>
      <c r="M29" s="51">
        <v>1862625000</v>
      </c>
      <c r="N29" s="72">
        <v>0.70245416484641576</v>
      </c>
      <c r="O29" s="118">
        <v>8652247208.6000004</v>
      </c>
      <c r="P29" s="120">
        <v>8342942947</v>
      </c>
      <c r="Q29" s="75">
        <f>P29/O29</f>
        <v>0.96425156908455367</v>
      </c>
      <c r="R29" s="72">
        <f t="shared" si="1"/>
        <v>0.78124556504397591</v>
      </c>
      <c r="S29" s="61">
        <v>483890691</v>
      </c>
      <c r="T29" s="60">
        <v>18033430</v>
      </c>
      <c r="U29" s="60">
        <v>465857261</v>
      </c>
      <c r="V29" s="28">
        <f t="shared" si="2"/>
        <v>3751.6187718945039</v>
      </c>
      <c r="W29" s="27">
        <f>U29/P29</f>
        <v>5.5838480972414589E-2</v>
      </c>
    </row>
    <row r="30" spans="1:23" ht="10.5" customHeight="1" x14ac:dyDescent="0.2">
      <c r="A30" s="2" t="s">
        <v>31</v>
      </c>
      <c r="B30" s="92">
        <v>42550</v>
      </c>
      <c r="C30" s="114">
        <v>18538</v>
      </c>
      <c r="D30" s="114">
        <v>12329401</v>
      </c>
      <c r="E30" s="114">
        <v>15900</v>
      </c>
      <c r="F30" s="114">
        <v>7030735</v>
      </c>
      <c r="G30" s="88">
        <v>3419865283.2399998</v>
      </c>
      <c r="H30" s="51">
        <f>G30/K30</f>
        <v>98885.764609067774</v>
      </c>
      <c r="I30" s="51">
        <v>9332597</v>
      </c>
      <c r="J30" s="51">
        <v>151391756.66</v>
      </c>
      <c r="K30" s="51">
        <v>34584</v>
      </c>
      <c r="L30" s="72">
        <f t="shared" si="0"/>
        <v>0.81278495887191538</v>
      </c>
      <c r="M30" s="51">
        <v>518760000</v>
      </c>
      <c r="N30" s="72">
        <v>0.63956616915657649</v>
      </c>
      <c r="O30" s="118">
        <v>2759046123.5799999</v>
      </c>
      <c r="P30" s="120">
        <v>2678799577</v>
      </c>
      <c r="Q30" s="75">
        <f>P30/O30</f>
        <v>0.97091511233024408</v>
      </c>
      <c r="R30" s="72">
        <f t="shared" si="1"/>
        <v>0.80677041201051758</v>
      </c>
      <c r="S30" s="61">
        <v>155370351</v>
      </c>
      <c r="T30" s="60">
        <v>5647966</v>
      </c>
      <c r="U30" s="60">
        <v>149722385</v>
      </c>
      <c r="V30" s="28">
        <f t="shared" si="2"/>
        <v>4329.2385207032157</v>
      </c>
      <c r="W30" s="27">
        <f>U30/P30</f>
        <v>5.5891596476834893E-2</v>
      </c>
    </row>
    <row r="31" spans="1:23" ht="10.5" customHeight="1" x14ac:dyDescent="0.2">
      <c r="A31" s="2" t="s">
        <v>30</v>
      </c>
      <c r="B31" s="92">
        <v>135209</v>
      </c>
      <c r="C31" s="114">
        <v>62492</v>
      </c>
      <c r="D31" s="114">
        <v>45087477.82</v>
      </c>
      <c r="E31" s="114">
        <v>40402</v>
      </c>
      <c r="F31" s="114">
        <v>19757096</v>
      </c>
      <c r="G31" s="88">
        <v>11398866489.33</v>
      </c>
      <c r="H31" s="51">
        <f>G31/K31</f>
        <v>110285.28502225275</v>
      </c>
      <c r="I31" s="51">
        <v>35900190</v>
      </c>
      <c r="J31" s="51">
        <v>438218377</v>
      </c>
      <c r="K31" s="51">
        <v>103358</v>
      </c>
      <c r="L31" s="72">
        <f t="shared" si="0"/>
        <v>0.76443136181763049</v>
      </c>
      <c r="M31" s="51">
        <v>1550370000</v>
      </c>
      <c r="N31" s="72">
        <v>0.66387828338557864</v>
      </c>
      <c r="O31" s="118">
        <v>9446178302.3299999</v>
      </c>
      <c r="P31" s="120">
        <v>9213427862</v>
      </c>
      <c r="Q31" s="75">
        <f>P31/O31</f>
        <v>0.97536035919705333</v>
      </c>
      <c r="R31" s="72">
        <f t="shared" si="1"/>
        <v>0.82869452951064659</v>
      </c>
      <c r="S31" s="61">
        <v>534379018</v>
      </c>
      <c r="T31" s="60">
        <v>13288696</v>
      </c>
      <c r="U31" s="60">
        <v>521090322</v>
      </c>
      <c r="V31" s="28">
        <f t="shared" si="2"/>
        <v>5041.6060875790936</v>
      </c>
      <c r="W31" s="27">
        <f>U31/P31</f>
        <v>5.6557703582744999E-2</v>
      </c>
    </row>
    <row r="32" spans="1:23" ht="10.5" customHeight="1" x14ac:dyDescent="0.2">
      <c r="A32" s="1" t="s">
        <v>29</v>
      </c>
      <c r="B32" s="92">
        <v>88784</v>
      </c>
      <c r="C32" s="114">
        <v>38431</v>
      </c>
      <c r="D32" s="114">
        <v>33455894</v>
      </c>
      <c r="E32" s="114">
        <v>21628</v>
      </c>
      <c r="F32" s="114">
        <v>13054721</v>
      </c>
      <c r="G32" s="88">
        <v>7872029379</v>
      </c>
      <c r="H32" s="51">
        <f>G32/K32</f>
        <v>130376.94196657778</v>
      </c>
      <c r="I32" s="51">
        <v>32947055</v>
      </c>
      <c r="J32" s="51">
        <v>265317854</v>
      </c>
      <c r="K32" s="51">
        <v>60379</v>
      </c>
      <c r="L32" s="72">
        <f t="shared" si="0"/>
        <v>0.68006622814921602</v>
      </c>
      <c r="M32" s="51">
        <v>905685000</v>
      </c>
      <c r="N32" s="72">
        <v>0.53223344669784001</v>
      </c>
      <c r="O32" s="118">
        <v>6733973580</v>
      </c>
      <c r="P32" s="120">
        <v>6584078682</v>
      </c>
      <c r="Q32" s="75">
        <f>P32/O32</f>
        <v>0.97774049805523588</v>
      </c>
      <c r="R32" s="72">
        <f t="shared" si="1"/>
        <v>0.85543044312868544</v>
      </c>
      <c r="S32" s="61">
        <v>381876805</v>
      </c>
      <c r="T32" s="60">
        <v>8851004</v>
      </c>
      <c r="U32" s="60">
        <v>373025801</v>
      </c>
      <c r="V32" s="28">
        <f t="shared" si="2"/>
        <v>6178.0718627337319</v>
      </c>
      <c r="W32" s="27">
        <f>U32/P32</f>
        <v>5.6655732565864252E-2</v>
      </c>
    </row>
    <row r="33" spans="1:23" ht="10.5" customHeight="1" x14ac:dyDescent="0.2">
      <c r="A33" s="2" t="s">
        <v>28</v>
      </c>
      <c r="B33" s="92">
        <v>99520</v>
      </c>
      <c r="C33" s="114">
        <v>38113</v>
      </c>
      <c r="D33" s="114">
        <v>43199866.020000003</v>
      </c>
      <c r="E33" s="114">
        <v>18799</v>
      </c>
      <c r="F33" s="114">
        <v>15613808.379999999</v>
      </c>
      <c r="G33" s="88">
        <v>9103935578</v>
      </c>
      <c r="H33" s="51">
        <f>G33/K33</f>
        <v>159079.06093064704</v>
      </c>
      <c r="I33" s="51">
        <v>64945697</v>
      </c>
      <c r="J33" s="51">
        <v>274268961</v>
      </c>
      <c r="K33" s="51">
        <v>57229</v>
      </c>
      <c r="L33" s="72">
        <f t="shared" si="0"/>
        <v>0.57505024115755632</v>
      </c>
      <c r="M33" s="51">
        <v>858435000</v>
      </c>
      <c r="N33" s="72">
        <v>0.45453003853600482</v>
      </c>
      <c r="O33" s="118">
        <v>8036177314</v>
      </c>
      <c r="P33" s="120">
        <v>7831866985</v>
      </c>
      <c r="Q33" s="75">
        <f>P33/O33</f>
        <v>0.97457617956686116</v>
      </c>
      <c r="R33" s="72">
        <f t="shared" si="1"/>
        <v>0.88271465072970445</v>
      </c>
      <c r="S33" s="61">
        <v>454248338</v>
      </c>
      <c r="T33" s="60">
        <v>11700801</v>
      </c>
      <c r="U33" s="60">
        <v>442547537</v>
      </c>
      <c r="V33" s="28">
        <f t="shared" si="2"/>
        <v>7732.9245137954531</v>
      </c>
      <c r="W33" s="27">
        <f>U33/P33</f>
        <v>5.6506007807281475E-2</v>
      </c>
    </row>
    <row r="34" spans="1:23" ht="10.5" customHeight="1" x14ac:dyDescent="0.2">
      <c r="A34" s="2" t="s">
        <v>27</v>
      </c>
      <c r="B34" s="92">
        <v>50370</v>
      </c>
      <c r="C34" s="114">
        <v>15847</v>
      </c>
      <c r="D34" s="114">
        <v>25585647</v>
      </c>
      <c r="E34" s="114">
        <v>7234</v>
      </c>
      <c r="F34" s="114">
        <v>9029571</v>
      </c>
      <c r="G34" s="88">
        <v>4630910759</v>
      </c>
      <c r="H34" s="51">
        <f>G34/K34</f>
        <v>199281.81250537912</v>
      </c>
      <c r="I34" s="51">
        <v>41053238</v>
      </c>
      <c r="J34" s="51">
        <v>125885010.48999999</v>
      </c>
      <c r="K34" s="51">
        <v>23238</v>
      </c>
      <c r="L34" s="72">
        <f t="shared" si="0"/>
        <v>0.46134603930911255</v>
      </c>
      <c r="M34" s="51">
        <v>348570000</v>
      </c>
      <c r="N34" s="72">
        <v>0.31566064337311722</v>
      </c>
      <c r="O34" s="118">
        <v>4197508986.5100002</v>
      </c>
      <c r="P34" s="120">
        <v>4118103842</v>
      </c>
      <c r="Q34" s="75">
        <f>P34/O34</f>
        <v>0.98108279344601923</v>
      </c>
      <c r="R34" s="72">
        <f t="shared" si="1"/>
        <v>0.90641111542741348</v>
      </c>
      <c r="S34" s="61">
        <v>238850036</v>
      </c>
      <c r="T34" s="60">
        <v>7066529</v>
      </c>
      <c r="U34" s="60">
        <v>231783507</v>
      </c>
      <c r="V34" s="28">
        <f t="shared" si="2"/>
        <v>9974.3311386522073</v>
      </c>
      <c r="W34" s="27">
        <f t="shared" ref="W34:W35" si="3">U34/P34</f>
        <v>5.6284036511190044E-2</v>
      </c>
    </row>
    <row r="35" spans="1:23" ht="10.5" customHeight="1" x14ac:dyDescent="0.2">
      <c r="A35" s="8" t="s">
        <v>4</v>
      </c>
      <c r="B35" s="92">
        <v>102226</v>
      </c>
      <c r="C35" s="115">
        <v>17897</v>
      </c>
      <c r="D35" s="115">
        <v>73849851</v>
      </c>
      <c r="E35" s="115">
        <v>10475</v>
      </c>
      <c r="F35" s="115">
        <v>39818612.25</v>
      </c>
      <c r="G35" s="88">
        <v>10600910393</v>
      </c>
      <c r="H35" s="51">
        <f>G35/K35</f>
        <v>371245.32981964631</v>
      </c>
      <c r="I35" s="51">
        <v>233281332</v>
      </c>
      <c r="J35" s="51">
        <v>246456350</v>
      </c>
      <c r="K35" s="51">
        <v>28555</v>
      </c>
      <c r="L35" s="72">
        <f t="shared" si="0"/>
        <v>0.27933206816269834</v>
      </c>
      <c r="M35" s="51">
        <v>428325000</v>
      </c>
      <c r="N35" s="72">
        <v>7.4089420716480184E-2</v>
      </c>
      <c r="O35" s="118">
        <v>10159410375</v>
      </c>
      <c r="P35" s="121">
        <v>9899481802</v>
      </c>
      <c r="Q35" s="75">
        <f>P35/O35</f>
        <v>0.97441499423631661</v>
      </c>
      <c r="R35" s="78">
        <f t="shared" si="1"/>
        <v>0.95835263183702302</v>
      </c>
      <c r="S35" s="61">
        <v>574169990</v>
      </c>
      <c r="T35" s="60">
        <v>37196503</v>
      </c>
      <c r="U35" s="60">
        <v>536973487</v>
      </c>
      <c r="V35" s="28">
        <f t="shared" si="2"/>
        <v>18804.884853790929</v>
      </c>
      <c r="W35" s="27">
        <f t="shared" si="3"/>
        <v>5.4242585393865249E-2</v>
      </c>
    </row>
    <row r="36" spans="1:23" ht="10.5" customHeight="1" thickBot="1" x14ac:dyDescent="0.25">
      <c r="A36" s="24" t="s">
        <v>1</v>
      </c>
      <c r="B36" s="97">
        <f t="shared" ref="B36:U36" si="4">SUM(B13:B35)</f>
        <v>1762392</v>
      </c>
      <c r="C36" s="30">
        <f t="shared" si="4"/>
        <v>576414</v>
      </c>
      <c r="D36" s="30">
        <f t="shared" si="4"/>
        <v>421190204.5</v>
      </c>
      <c r="E36" s="30">
        <f t="shared" si="4"/>
        <v>721772</v>
      </c>
      <c r="F36" s="30">
        <f t="shared" si="4"/>
        <v>363354270.45000005</v>
      </c>
      <c r="G36" s="89">
        <f t="shared" si="4"/>
        <v>104783078859.25999</v>
      </c>
      <c r="H36" s="81">
        <f t="shared" ref="H13:H36" si="5">G36/K36</f>
        <v>74601.907397005329</v>
      </c>
      <c r="I36" s="30">
        <f t="shared" si="4"/>
        <v>782383898</v>
      </c>
      <c r="J36" s="30">
        <f t="shared" si="4"/>
        <v>9273268161.2999992</v>
      </c>
      <c r="K36" s="30">
        <f t="shared" si="4"/>
        <v>1404563</v>
      </c>
      <c r="L36" s="73">
        <f t="shared" si="0"/>
        <v>0.79696401254658444</v>
      </c>
      <c r="M36" s="30">
        <f t="shared" si="4"/>
        <v>21068445000</v>
      </c>
      <c r="N36" s="73">
        <v>0.54319040062126933</v>
      </c>
      <c r="O36" s="30">
        <f t="shared" si="4"/>
        <v>75223749595.960007</v>
      </c>
      <c r="P36" s="30">
        <f t="shared" si="4"/>
        <v>67126539561</v>
      </c>
      <c r="Q36" s="73">
        <f>P36/O36</f>
        <v>0.89235832993633601</v>
      </c>
      <c r="R36" s="73">
        <f t="shared" si="1"/>
        <v>0.71789978319874748</v>
      </c>
      <c r="S36" s="30">
        <f t="shared" si="4"/>
        <v>4043814546</v>
      </c>
      <c r="T36" s="30">
        <f t="shared" si="4"/>
        <v>174166266.49000001</v>
      </c>
      <c r="U36" s="30">
        <f t="shared" si="4"/>
        <v>3869648279.5100002</v>
      </c>
      <c r="V36" s="31">
        <f t="shared" si="2"/>
        <v>2755.0549740453084</v>
      </c>
      <c r="W36" s="32">
        <f>U36/SUM(P14:P35)</f>
        <v>5.5501967925538076E-2</v>
      </c>
    </row>
    <row r="37" spans="1:23" ht="11.25" customHeight="1" thickBot="1" x14ac:dyDescent="0.25">
      <c r="A37" s="42" t="s">
        <v>108</v>
      </c>
      <c r="B37" s="90"/>
      <c r="C37" s="90"/>
      <c r="D37" s="90"/>
      <c r="E37" s="90"/>
      <c r="F37" s="90"/>
      <c r="G37" s="46"/>
      <c r="H37" s="46"/>
      <c r="I37" s="46"/>
      <c r="J37" s="47" t="s">
        <v>13</v>
      </c>
      <c r="K37" s="47"/>
      <c r="L37" s="48"/>
      <c r="M37" s="49"/>
      <c r="N37" s="47"/>
      <c r="O37" s="49"/>
      <c r="P37" s="49"/>
      <c r="Q37" s="49"/>
      <c r="R37" s="49"/>
      <c r="S37" s="46"/>
      <c r="T37" s="50"/>
      <c r="U37" s="50"/>
      <c r="V37" s="42"/>
      <c r="W37" s="42"/>
    </row>
    <row r="38" spans="1:23" ht="10.5" customHeight="1" x14ac:dyDescent="0.2">
      <c r="A38" s="2" t="s">
        <v>5</v>
      </c>
      <c r="B38" s="95">
        <v>22177</v>
      </c>
      <c r="C38" s="113">
        <v>119</v>
      </c>
      <c r="D38" s="113">
        <v>184619</v>
      </c>
      <c r="E38" s="113">
        <v>5653</v>
      </c>
      <c r="F38" s="113">
        <v>9041551</v>
      </c>
      <c r="G38" s="93">
        <v>-2499899900</v>
      </c>
      <c r="H38" s="62">
        <f t="shared" ref="H38:H56" si="6">G38/K38</f>
        <v>-149901.05534568569</v>
      </c>
      <c r="I38" s="36">
        <v>192294748</v>
      </c>
      <c r="J38" s="36">
        <v>74831799</v>
      </c>
      <c r="K38" s="36">
        <v>16677</v>
      </c>
      <c r="L38" s="71">
        <f t="shared" ref="L38:L57" si="7">K38/B38</f>
        <v>0.75199531045677959</v>
      </c>
      <c r="M38" s="33">
        <v>250155000</v>
      </c>
      <c r="N38" s="72">
        <v>0.75929670879547506</v>
      </c>
      <c r="O38" s="62">
        <v>-2632591951</v>
      </c>
      <c r="P38" s="62">
        <v>-1478627625</v>
      </c>
      <c r="Q38" s="77">
        <f>P38/O38</f>
        <v>0.56166229044282301</v>
      </c>
      <c r="R38" s="77">
        <f t="shared" ref="R38:R57" si="8">O38/G38</f>
        <v>1.053078945680985</v>
      </c>
      <c r="S38" s="36">
        <v>469173</v>
      </c>
      <c r="T38" s="36">
        <v>25734</v>
      </c>
      <c r="U38" s="36">
        <v>443439</v>
      </c>
      <c r="V38" s="63">
        <f t="shared" ref="V38:V57" si="9">U38/K38</f>
        <v>26.589854290339989</v>
      </c>
      <c r="W38" s="37">
        <f>U38/G38</f>
        <v>-1.7738270240340423E-4</v>
      </c>
    </row>
    <row r="39" spans="1:23" ht="10.5" customHeight="1" x14ac:dyDescent="0.2">
      <c r="A39" s="12" t="s">
        <v>64</v>
      </c>
      <c r="B39" s="96">
        <v>16465</v>
      </c>
      <c r="C39" s="114">
        <v>97</v>
      </c>
      <c r="D39" s="114">
        <v>55981</v>
      </c>
      <c r="E39" s="114">
        <v>5403</v>
      </c>
      <c r="F39" s="114">
        <v>1291416</v>
      </c>
      <c r="G39" s="94">
        <v>32241664</v>
      </c>
      <c r="H39" s="36">
        <f t="shared" si="6"/>
        <v>2021.8012165297548</v>
      </c>
      <c r="I39" s="36">
        <v>3319466</v>
      </c>
      <c r="J39" s="36">
        <v>3908326</v>
      </c>
      <c r="K39" s="36">
        <v>15947</v>
      </c>
      <c r="L39" s="72">
        <f t="shared" si="7"/>
        <v>0.96853932584269664</v>
      </c>
      <c r="M39" s="51">
        <v>239205000</v>
      </c>
      <c r="N39" s="72">
        <v>0.97184396521340988</v>
      </c>
      <c r="O39" s="62">
        <v>-207552196</v>
      </c>
      <c r="P39" s="62">
        <v>-203365308</v>
      </c>
      <c r="Q39" s="75">
        <f>P39/O39</f>
        <v>0.97982730088772463</v>
      </c>
      <c r="R39" s="77">
        <f t="shared" si="8"/>
        <v>-6.4373909485565015</v>
      </c>
      <c r="S39" s="36">
        <v>81072</v>
      </c>
      <c r="T39" s="36">
        <v>2515</v>
      </c>
      <c r="U39" s="36">
        <v>78557</v>
      </c>
      <c r="V39" s="38">
        <f t="shared" si="9"/>
        <v>4.9261303066407471</v>
      </c>
      <c r="W39" s="37">
        <f>U39/G39</f>
        <v>2.4365057585117194E-3</v>
      </c>
    </row>
    <row r="40" spans="1:23" ht="10.5" customHeight="1" x14ac:dyDescent="0.2">
      <c r="A40" s="12" t="s">
        <v>65</v>
      </c>
      <c r="B40" s="96">
        <v>37601</v>
      </c>
      <c r="C40" s="114">
        <v>144</v>
      </c>
      <c r="D40" s="114">
        <v>95725</v>
      </c>
      <c r="E40" s="114">
        <v>20142</v>
      </c>
      <c r="F40" s="114">
        <v>4691343</v>
      </c>
      <c r="G40" s="94">
        <v>268707433.10000002</v>
      </c>
      <c r="H40" s="36">
        <f t="shared" si="6"/>
        <v>7312.5628122788885</v>
      </c>
      <c r="I40" s="36">
        <v>7262914</v>
      </c>
      <c r="J40" s="36">
        <v>12024927</v>
      </c>
      <c r="K40" s="36">
        <v>36746</v>
      </c>
      <c r="L40" s="72">
        <f t="shared" si="7"/>
        <v>0.97726124305204654</v>
      </c>
      <c r="M40" s="51">
        <v>551190000</v>
      </c>
      <c r="N40" s="72">
        <v>0.97563396520354972</v>
      </c>
      <c r="O40" s="62">
        <v>-287244579.89999998</v>
      </c>
      <c r="P40" s="62">
        <v>-281495977</v>
      </c>
      <c r="Q40" s="75">
        <f>P40/O40</f>
        <v>0.97998707964480558</v>
      </c>
      <c r="R40" s="77">
        <f t="shared" si="8"/>
        <v>-1.0689863565966236</v>
      </c>
      <c r="S40" s="36">
        <v>171004</v>
      </c>
      <c r="T40" s="36">
        <v>6702</v>
      </c>
      <c r="U40" s="36">
        <v>164302</v>
      </c>
      <c r="V40" s="38">
        <f t="shared" si="9"/>
        <v>4.4712893920426717</v>
      </c>
      <c r="W40" s="37">
        <f>U40/G40</f>
        <v>6.1145312619191551E-4</v>
      </c>
    </row>
    <row r="41" spans="1:23" ht="10.5" customHeight="1" x14ac:dyDescent="0.2">
      <c r="A41" s="12" t="s">
        <v>59</v>
      </c>
      <c r="B41" s="96">
        <v>49753</v>
      </c>
      <c r="C41" s="114">
        <v>259</v>
      </c>
      <c r="D41" s="114">
        <v>115921</v>
      </c>
      <c r="E41" s="114">
        <v>30993</v>
      </c>
      <c r="F41" s="114">
        <v>9846589.5</v>
      </c>
      <c r="G41" s="94">
        <v>618547966</v>
      </c>
      <c r="H41" s="36">
        <f t="shared" si="6"/>
        <v>12668.932615107324</v>
      </c>
      <c r="I41" s="36">
        <v>5405861</v>
      </c>
      <c r="J41" s="36">
        <v>26991277</v>
      </c>
      <c r="K41" s="36">
        <v>48824</v>
      </c>
      <c r="L41" s="72">
        <f t="shared" si="7"/>
        <v>0.98132775913010273</v>
      </c>
      <c r="M41" s="51">
        <v>732360000</v>
      </c>
      <c r="N41" s="72">
        <v>0.97828875808482307</v>
      </c>
      <c r="O41" s="62">
        <v>-135397450</v>
      </c>
      <c r="P41" s="62">
        <v>-132038959</v>
      </c>
      <c r="Q41" s="75">
        <f>P41/O41</f>
        <v>0.97519531571680262</v>
      </c>
      <c r="R41" s="77">
        <f t="shared" si="8"/>
        <v>-0.21889563533056708</v>
      </c>
      <c r="S41" s="36">
        <v>188026</v>
      </c>
      <c r="T41" s="36">
        <v>11589</v>
      </c>
      <c r="U41" s="36">
        <v>176437</v>
      </c>
      <c r="V41" s="38">
        <f t="shared" si="9"/>
        <v>3.6137350483368835</v>
      </c>
      <c r="W41" s="37">
        <f>U41/G41</f>
        <v>2.852438447756532E-4</v>
      </c>
    </row>
    <row r="42" spans="1:23" ht="10.5" customHeight="1" x14ac:dyDescent="0.2">
      <c r="A42" s="12" t="s">
        <v>58</v>
      </c>
      <c r="B42" s="96">
        <v>60087</v>
      </c>
      <c r="C42" s="114">
        <v>12775</v>
      </c>
      <c r="D42" s="114">
        <v>1553215</v>
      </c>
      <c r="E42" s="114">
        <v>38392</v>
      </c>
      <c r="F42" s="114">
        <v>15881030</v>
      </c>
      <c r="G42" s="94">
        <v>1030664872</v>
      </c>
      <c r="H42" s="36">
        <f t="shared" si="6"/>
        <v>17517.886836066966</v>
      </c>
      <c r="I42" s="36">
        <v>7135807</v>
      </c>
      <c r="J42" s="36">
        <v>69607601</v>
      </c>
      <c r="K42" s="36">
        <v>58835</v>
      </c>
      <c r="L42" s="72">
        <f t="shared" si="7"/>
        <v>0.97916354619135582</v>
      </c>
      <c r="M42" s="51">
        <v>882525000</v>
      </c>
      <c r="N42" s="72">
        <v>0.97623314623391788</v>
      </c>
      <c r="O42" s="62">
        <v>85668078</v>
      </c>
      <c r="P42" s="62">
        <v>81367976</v>
      </c>
      <c r="Q42" s="75">
        <f>P42/O42</f>
        <v>0.94980508375593531</v>
      </c>
      <c r="R42" s="77">
        <f t="shared" si="8"/>
        <v>8.3119237229616186E-2</v>
      </c>
      <c r="S42" s="36">
        <v>7512368</v>
      </c>
      <c r="T42" s="36">
        <v>2621683</v>
      </c>
      <c r="U42" s="36">
        <v>4890685</v>
      </c>
      <c r="V42" s="38">
        <f t="shared" si="9"/>
        <v>83.125435540069688</v>
      </c>
      <c r="W42" s="37">
        <f>U42/G42</f>
        <v>4.7451748214816427E-3</v>
      </c>
    </row>
    <row r="43" spans="1:23" ht="10.5" customHeight="1" x14ac:dyDescent="0.2">
      <c r="A43" s="12" t="s">
        <v>57</v>
      </c>
      <c r="B43" s="96">
        <v>64777</v>
      </c>
      <c r="C43" s="114">
        <v>17457</v>
      </c>
      <c r="D43" s="114">
        <v>4245100</v>
      </c>
      <c r="E43" s="114">
        <v>41232</v>
      </c>
      <c r="F43" s="114">
        <v>18025498.41</v>
      </c>
      <c r="G43" s="94">
        <v>1422527728</v>
      </c>
      <c r="H43" s="36">
        <f t="shared" si="6"/>
        <v>22515.11891233124</v>
      </c>
      <c r="I43" s="36">
        <v>9068234</v>
      </c>
      <c r="J43" s="36">
        <v>120004726</v>
      </c>
      <c r="K43" s="36">
        <v>63181</v>
      </c>
      <c r="L43" s="72">
        <f t="shared" si="7"/>
        <v>0.97536162526822789</v>
      </c>
      <c r="M43" s="51">
        <v>947715000</v>
      </c>
      <c r="N43" s="72">
        <v>0.95460922793775405</v>
      </c>
      <c r="O43" s="62">
        <v>363876236</v>
      </c>
      <c r="P43" s="62">
        <v>345118631</v>
      </c>
      <c r="Q43" s="75">
        <f>P43/O43</f>
        <v>0.9484505907662516</v>
      </c>
      <c r="R43" s="77">
        <f t="shared" si="8"/>
        <v>0.25579553131916172</v>
      </c>
      <c r="S43" s="36">
        <v>23117119</v>
      </c>
      <c r="T43" s="36">
        <v>5778772</v>
      </c>
      <c r="U43" s="36">
        <v>17338347</v>
      </c>
      <c r="V43" s="38">
        <f t="shared" si="9"/>
        <v>274.42343426029976</v>
      </c>
      <c r="W43" s="37">
        <f>U43/G43</f>
        <v>1.2188407057890403E-2</v>
      </c>
    </row>
    <row r="44" spans="1:23" ht="10.5" customHeight="1" x14ac:dyDescent="0.2">
      <c r="A44" s="12" t="s">
        <v>56</v>
      </c>
      <c r="B44" s="96">
        <v>65535</v>
      </c>
      <c r="C44" s="114">
        <v>18884</v>
      </c>
      <c r="D44" s="114">
        <v>6362624.46</v>
      </c>
      <c r="E44" s="114">
        <v>41092</v>
      </c>
      <c r="F44" s="114">
        <v>17958226</v>
      </c>
      <c r="G44" s="94">
        <v>1746776458</v>
      </c>
      <c r="H44" s="36">
        <f t="shared" si="6"/>
        <v>27503.95934498504</v>
      </c>
      <c r="I44" s="36">
        <v>8230013</v>
      </c>
      <c r="J44" s="36">
        <v>158062116</v>
      </c>
      <c r="K44" s="36">
        <v>63510</v>
      </c>
      <c r="L44" s="72">
        <f t="shared" si="7"/>
        <v>0.96910048065918974</v>
      </c>
      <c r="M44" s="51">
        <v>952650000</v>
      </c>
      <c r="N44" s="72">
        <v>0.96305258098774071</v>
      </c>
      <c r="O44" s="62">
        <v>644294355</v>
      </c>
      <c r="P44" s="62">
        <v>604360842</v>
      </c>
      <c r="Q44" s="75">
        <f>P44/O44</f>
        <v>0.93801976892999472</v>
      </c>
      <c r="R44" s="77">
        <f t="shared" si="8"/>
        <v>0.36884762904218166</v>
      </c>
      <c r="S44" s="36">
        <v>37748701</v>
      </c>
      <c r="T44" s="36">
        <v>6422417</v>
      </c>
      <c r="U44" s="36">
        <v>31326284</v>
      </c>
      <c r="V44" s="38">
        <f t="shared" si="9"/>
        <v>493.24962997953077</v>
      </c>
      <c r="W44" s="37">
        <f>U44/G44</f>
        <v>1.7933768145620383E-2</v>
      </c>
    </row>
    <row r="45" spans="1:23" ht="10.5" customHeight="1" x14ac:dyDescent="0.2">
      <c r="A45" s="12" t="s">
        <v>55</v>
      </c>
      <c r="B45" s="96">
        <v>132573</v>
      </c>
      <c r="C45" s="114">
        <v>40681</v>
      </c>
      <c r="D45" s="114">
        <v>16947045</v>
      </c>
      <c r="E45" s="114">
        <v>80974</v>
      </c>
      <c r="F45" s="114">
        <v>34495402.399999999</v>
      </c>
      <c r="G45" s="94">
        <v>4467771704</v>
      </c>
      <c r="H45" s="36">
        <f t="shared" si="6"/>
        <v>34978.248680811084</v>
      </c>
      <c r="I45" s="36">
        <v>15461323</v>
      </c>
      <c r="J45" s="36">
        <v>436639124</v>
      </c>
      <c r="K45" s="36">
        <v>127730</v>
      </c>
      <c r="L45" s="72">
        <f t="shared" si="7"/>
        <v>0.96346918301614959</v>
      </c>
      <c r="M45" s="51">
        <v>1915950000</v>
      </c>
      <c r="N45" s="72">
        <v>0.9555336716675108</v>
      </c>
      <c r="O45" s="62">
        <v>2130643903</v>
      </c>
      <c r="P45" s="62">
        <v>1990344812</v>
      </c>
      <c r="Q45" s="75">
        <f>P45/O45</f>
        <v>0.93415178819771083</v>
      </c>
      <c r="R45" s="77">
        <f t="shared" si="8"/>
        <v>0.47689184769500031</v>
      </c>
      <c r="S45" s="36">
        <v>120144877</v>
      </c>
      <c r="T45" s="36">
        <v>13914485</v>
      </c>
      <c r="U45" s="36">
        <v>106230392</v>
      </c>
      <c r="V45" s="38">
        <f t="shared" si="9"/>
        <v>831.67926094104757</v>
      </c>
      <c r="W45" s="37">
        <f>U45/G45</f>
        <v>2.377704122726142E-2</v>
      </c>
    </row>
    <row r="46" spans="1:23" ht="10.5" customHeight="1" x14ac:dyDescent="0.2">
      <c r="A46" s="12" t="s">
        <v>54</v>
      </c>
      <c r="B46" s="96">
        <v>126065</v>
      </c>
      <c r="C46" s="114">
        <v>45170</v>
      </c>
      <c r="D46" s="114">
        <v>21066354</v>
      </c>
      <c r="E46" s="114">
        <v>70254</v>
      </c>
      <c r="F46" s="114">
        <v>28233022.84</v>
      </c>
      <c r="G46" s="94">
        <v>5397796616</v>
      </c>
      <c r="H46" s="36">
        <f t="shared" si="6"/>
        <v>44927.351250572225</v>
      </c>
      <c r="I46" s="36">
        <v>18652056</v>
      </c>
      <c r="J46" s="36">
        <v>557632750</v>
      </c>
      <c r="K46" s="36">
        <v>120145</v>
      </c>
      <c r="L46" s="72">
        <f t="shared" si="7"/>
        <v>0.95304009836195613</v>
      </c>
      <c r="M46" s="51">
        <v>1802175000</v>
      </c>
      <c r="N46" s="72">
        <v>0.94205434258725096</v>
      </c>
      <c r="O46" s="62">
        <v>3056640922</v>
      </c>
      <c r="P46" s="62">
        <v>2856080971</v>
      </c>
      <c r="Q46" s="75">
        <f>P46/O46</f>
        <v>0.93438550483425087</v>
      </c>
      <c r="R46" s="77">
        <f t="shared" si="8"/>
        <v>0.56627567495588649</v>
      </c>
      <c r="S46" s="36">
        <v>169107991</v>
      </c>
      <c r="T46" s="36">
        <v>11137054</v>
      </c>
      <c r="U46" s="36">
        <v>157970937</v>
      </c>
      <c r="V46" s="38">
        <f t="shared" si="9"/>
        <v>1314.835715177494</v>
      </c>
      <c r="W46" s="37">
        <f>U46/G46</f>
        <v>2.9265818673446662E-2</v>
      </c>
    </row>
    <row r="47" spans="1:23" ht="10.5" customHeight="1" x14ac:dyDescent="0.2">
      <c r="A47" s="12" t="s">
        <v>53</v>
      </c>
      <c r="B47" s="96">
        <v>126050</v>
      </c>
      <c r="C47" s="114">
        <v>49144</v>
      </c>
      <c r="D47" s="114">
        <v>23949561</v>
      </c>
      <c r="E47" s="114">
        <v>65032</v>
      </c>
      <c r="F47" s="114">
        <v>26123416</v>
      </c>
      <c r="G47" s="94">
        <v>6512914769</v>
      </c>
      <c r="H47" s="36">
        <f t="shared" si="6"/>
        <v>55022.597061705863</v>
      </c>
      <c r="I47" s="36">
        <v>21390104</v>
      </c>
      <c r="J47" s="36">
        <v>705530363.09000003</v>
      </c>
      <c r="K47" s="36">
        <v>118368</v>
      </c>
      <c r="L47" s="72">
        <f t="shared" si="7"/>
        <v>0.93905593018643396</v>
      </c>
      <c r="M47" s="51">
        <v>1775520000</v>
      </c>
      <c r="N47" s="72">
        <v>0.92388440067526256</v>
      </c>
      <c r="O47" s="62">
        <v>4053254509.9099998</v>
      </c>
      <c r="P47" s="62">
        <v>3789656263</v>
      </c>
      <c r="Q47" s="75">
        <f>P47/O47</f>
        <v>0.93496627308610514</v>
      </c>
      <c r="R47" s="77">
        <f t="shared" si="8"/>
        <v>0.62234109514261937</v>
      </c>
      <c r="S47" s="36">
        <v>222625245</v>
      </c>
      <c r="T47" s="36">
        <v>11150750</v>
      </c>
      <c r="U47" s="36">
        <v>211474495</v>
      </c>
      <c r="V47" s="38">
        <f t="shared" si="9"/>
        <v>1786.5850145309544</v>
      </c>
      <c r="W47" s="37">
        <f>U47/G47</f>
        <v>3.247002340742592E-2</v>
      </c>
    </row>
    <row r="48" spans="1:23" ht="10.5" customHeight="1" x14ac:dyDescent="0.2">
      <c r="A48" s="12" t="s">
        <v>52</v>
      </c>
      <c r="B48" s="96">
        <v>126326</v>
      </c>
      <c r="C48" s="114">
        <v>51883</v>
      </c>
      <c r="D48" s="114">
        <v>26406231.380000003</v>
      </c>
      <c r="E48" s="114">
        <v>61044</v>
      </c>
      <c r="F48" s="114">
        <v>24432139.210000001</v>
      </c>
      <c r="G48" s="94">
        <v>7581106788.9899998</v>
      </c>
      <c r="H48" s="36">
        <f t="shared" si="6"/>
        <v>64984.628741556655</v>
      </c>
      <c r="I48" s="36">
        <v>20175004</v>
      </c>
      <c r="J48" s="36">
        <v>828078058.94000006</v>
      </c>
      <c r="K48" s="36">
        <v>116660</v>
      </c>
      <c r="L48" s="72">
        <f t="shared" si="7"/>
        <v>0.92348368506879031</v>
      </c>
      <c r="M48" s="51">
        <v>1749900000</v>
      </c>
      <c r="N48" s="72">
        <v>0.90378613909655725</v>
      </c>
      <c r="O48" s="62">
        <v>5023303734.0499992</v>
      </c>
      <c r="P48" s="62">
        <v>4697524996</v>
      </c>
      <c r="Q48" s="75">
        <f>P48/O48</f>
        <v>0.93514651804912008</v>
      </c>
      <c r="R48" s="77">
        <f t="shared" si="8"/>
        <v>0.66260822777820727</v>
      </c>
      <c r="S48" s="36">
        <v>274801059</v>
      </c>
      <c r="T48" s="36">
        <v>11565724.49</v>
      </c>
      <c r="U48" s="36">
        <v>263235334.50999999</v>
      </c>
      <c r="V48" s="38">
        <f t="shared" si="9"/>
        <v>2256.4318061889248</v>
      </c>
      <c r="W48" s="37">
        <f>U48/G48</f>
        <v>3.4722546698892992E-2</v>
      </c>
    </row>
    <row r="49" spans="1:23" ht="10.5" customHeight="1" x14ac:dyDescent="0.2">
      <c r="A49" s="12" t="s">
        <v>51</v>
      </c>
      <c r="B49" s="96">
        <v>122934</v>
      </c>
      <c r="C49" s="114">
        <v>52330</v>
      </c>
      <c r="D49" s="114">
        <v>28096276.670000002</v>
      </c>
      <c r="E49" s="114">
        <v>55109</v>
      </c>
      <c r="F49" s="114">
        <v>22292997.66</v>
      </c>
      <c r="G49" s="94">
        <v>8287034216</v>
      </c>
      <c r="H49" s="36">
        <f t="shared" si="6"/>
        <v>74923.234659650829</v>
      </c>
      <c r="I49" s="36">
        <v>21731367</v>
      </c>
      <c r="J49" s="36">
        <v>913120087.12</v>
      </c>
      <c r="K49" s="36">
        <v>110607</v>
      </c>
      <c r="L49" s="72">
        <f t="shared" si="7"/>
        <v>0.89972668261018107</v>
      </c>
      <c r="M49" s="51">
        <v>1659105000</v>
      </c>
      <c r="N49" s="72">
        <v>0.87409942063884005</v>
      </c>
      <c r="O49" s="62">
        <v>5736540495.8800001</v>
      </c>
      <c r="P49" s="62">
        <v>5354341914</v>
      </c>
      <c r="Q49" s="75">
        <f>P49/O49</f>
        <v>0.93337472608194849</v>
      </c>
      <c r="R49" s="77">
        <f t="shared" si="8"/>
        <v>0.69223082062389785</v>
      </c>
      <c r="S49" s="36">
        <v>312391481</v>
      </c>
      <c r="T49" s="36">
        <v>12097176</v>
      </c>
      <c r="U49" s="36">
        <v>300294305</v>
      </c>
      <c r="V49" s="38">
        <f t="shared" si="9"/>
        <v>2714.9665482293162</v>
      </c>
      <c r="W49" s="37">
        <f>U49/G49</f>
        <v>3.6236643553397389E-2</v>
      </c>
    </row>
    <row r="50" spans="1:23" ht="10.5" customHeight="1" x14ac:dyDescent="0.2">
      <c r="A50" s="12" t="s">
        <v>50</v>
      </c>
      <c r="B50" s="96">
        <v>114041</v>
      </c>
      <c r="C50" s="114">
        <v>48983</v>
      </c>
      <c r="D50" s="114">
        <v>28577506.02</v>
      </c>
      <c r="E50" s="114">
        <v>47423</v>
      </c>
      <c r="F50" s="114">
        <v>19761234.379999999</v>
      </c>
      <c r="G50" s="94">
        <v>8409154741</v>
      </c>
      <c r="H50" s="36">
        <f t="shared" si="6"/>
        <v>84882.653742883675</v>
      </c>
      <c r="I50" s="36">
        <v>21819384</v>
      </c>
      <c r="J50" s="36">
        <v>936297088</v>
      </c>
      <c r="K50" s="36">
        <v>99068</v>
      </c>
      <c r="L50" s="72">
        <f t="shared" si="7"/>
        <v>0.86870511482712354</v>
      </c>
      <c r="M50" s="51">
        <v>1486020000</v>
      </c>
      <c r="N50" s="72">
        <v>0.83602931954069748</v>
      </c>
      <c r="O50" s="62">
        <v>6008657037</v>
      </c>
      <c r="P50" s="62">
        <v>5609649743</v>
      </c>
      <c r="Q50" s="75">
        <f>P50/O50</f>
        <v>0.93359459667226796</v>
      </c>
      <c r="R50" s="77">
        <f t="shared" si="8"/>
        <v>0.7145375750673203</v>
      </c>
      <c r="S50" s="36">
        <v>326802463</v>
      </c>
      <c r="T50" s="36">
        <v>11748676</v>
      </c>
      <c r="U50" s="36">
        <v>315053787</v>
      </c>
      <c r="V50" s="38">
        <f t="shared" si="9"/>
        <v>3180.1771207655347</v>
      </c>
      <c r="W50" s="37">
        <f>U50/G50</f>
        <v>3.7465571356882228E-2</v>
      </c>
    </row>
    <row r="51" spans="1:23" ht="10.5" customHeight="1" x14ac:dyDescent="0.2">
      <c r="A51" s="12" t="s">
        <v>49</v>
      </c>
      <c r="B51" s="96">
        <v>101888</v>
      </c>
      <c r="C51" s="114">
        <v>43397</v>
      </c>
      <c r="D51" s="114">
        <v>27475667.129999999</v>
      </c>
      <c r="E51" s="114">
        <v>39311</v>
      </c>
      <c r="F51" s="114">
        <v>17322599</v>
      </c>
      <c r="G51" s="94">
        <v>8046528768.1700001</v>
      </c>
      <c r="H51" s="36">
        <f t="shared" si="6"/>
        <v>94839.101977393802</v>
      </c>
      <c r="I51" s="36">
        <v>21891078</v>
      </c>
      <c r="J51" s="36">
        <v>869783156.15999997</v>
      </c>
      <c r="K51" s="36">
        <v>84844</v>
      </c>
      <c r="L51" s="72">
        <f t="shared" si="7"/>
        <v>0.83271827889447236</v>
      </c>
      <c r="M51" s="51">
        <v>1272660000</v>
      </c>
      <c r="N51" s="72">
        <v>0.79044795771942034</v>
      </c>
      <c r="O51" s="62">
        <v>5925976690.0100002</v>
      </c>
      <c r="P51" s="62">
        <v>5509214452</v>
      </c>
      <c r="Q51" s="75">
        <f>P51/O51</f>
        <v>0.92967197479656349</v>
      </c>
      <c r="R51" s="77">
        <f t="shared" si="8"/>
        <v>0.73646374240922885</v>
      </c>
      <c r="S51" s="36">
        <v>320651565</v>
      </c>
      <c r="T51" s="36">
        <v>11138462</v>
      </c>
      <c r="U51" s="36">
        <v>309513103</v>
      </c>
      <c r="V51" s="38">
        <f t="shared" si="9"/>
        <v>3648.0258238649758</v>
      </c>
      <c r="W51" s="37">
        <f>U51/G51</f>
        <v>3.8465419302837055E-2</v>
      </c>
    </row>
    <row r="52" spans="1:23" ht="10.5" customHeight="1" x14ac:dyDescent="0.2">
      <c r="A52" s="12" t="s">
        <v>48</v>
      </c>
      <c r="B52" s="96">
        <v>297029</v>
      </c>
      <c r="C52" s="114">
        <v>127092</v>
      </c>
      <c r="D52" s="114">
        <v>99924716.839999989</v>
      </c>
      <c r="E52" s="114">
        <v>80463</v>
      </c>
      <c r="F52" s="114">
        <v>45666279.420000002</v>
      </c>
      <c r="G52" s="94">
        <v>25385877416</v>
      </c>
      <c r="H52" s="36">
        <f t="shared" si="6"/>
        <v>119561.41488755446</v>
      </c>
      <c r="I52" s="36">
        <v>95513174</v>
      </c>
      <c r="J52" s="36">
        <v>2289508754.5</v>
      </c>
      <c r="K52" s="36">
        <v>212325</v>
      </c>
      <c r="L52" s="72">
        <f t="shared" si="7"/>
        <v>0.71482919176242055</v>
      </c>
      <c r="M52" s="51">
        <v>3184875000</v>
      </c>
      <c r="N52" s="72">
        <v>0.64521990145409847</v>
      </c>
      <c r="O52" s="62">
        <v>20007006835.5</v>
      </c>
      <c r="P52" s="62">
        <v>18360828622</v>
      </c>
      <c r="Q52" s="75">
        <f>P52/O52</f>
        <v>0.91771991547585929</v>
      </c>
      <c r="R52" s="77">
        <f t="shared" si="8"/>
        <v>0.78811563246934102</v>
      </c>
      <c r="S52" s="36">
        <v>1066420934</v>
      </c>
      <c r="T52" s="36">
        <v>23270547</v>
      </c>
      <c r="U52" s="36">
        <v>1043150387</v>
      </c>
      <c r="V52" s="38">
        <f t="shared" si="9"/>
        <v>4912.9889885788298</v>
      </c>
      <c r="W52" s="37">
        <f>U52/G52</f>
        <v>4.1091760190354182E-2</v>
      </c>
    </row>
    <row r="53" spans="1:23" ht="10.5" customHeight="1" x14ac:dyDescent="0.2">
      <c r="A53" s="12" t="s">
        <v>47</v>
      </c>
      <c r="B53" s="96">
        <v>118760</v>
      </c>
      <c r="C53" s="114">
        <v>39495</v>
      </c>
      <c r="D53" s="114">
        <v>48172928</v>
      </c>
      <c r="E53" s="114">
        <v>21086</v>
      </c>
      <c r="F53" s="114">
        <v>19101894.379999999</v>
      </c>
      <c r="G53" s="94">
        <v>10601092246</v>
      </c>
      <c r="H53" s="36">
        <f t="shared" si="6"/>
        <v>170386.25873541419</v>
      </c>
      <c r="I53" s="36">
        <v>56370632</v>
      </c>
      <c r="J53" s="36">
        <v>680692461</v>
      </c>
      <c r="K53" s="36">
        <v>62218</v>
      </c>
      <c r="L53" s="72">
        <f t="shared" si="7"/>
        <v>0.52389693499494783</v>
      </c>
      <c r="M53" s="51">
        <v>933270000</v>
      </c>
      <c r="N53" s="72">
        <v>0.42376246725143474</v>
      </c>
      <c r="O53" s="62">
        <v>9043500417</v>
      </c>
      <c r="P53" s="62">
        <v>8003718382</v>
      </c>
      <c r="Q53" s="75">
        <f>P53/O53</f>
        <v>0.88502438358432378</v>
      </c>
      <c r="R53" s="77">
        <f t="shared" si="8"/>
        <v>0.85307251433570819</v>
      </c>
      <c r="S53" s="36">
        <v>464335844</v>
      </c>
      <c r="T53" s="36">
        <v>12238243</v>
      </c>
      <c r="U53" s="36">
        <v>452097601</v>
      </c>
      <c r="V53" s="38">
        <f t="shared" si="9"/>
        <v>7266.3473753576136</v>
      </c>
      <c r="W53" s="37">
        <f>U53/G53</f>
        <v>4.2646322709868435E-2</v>
      </c>
    </row>
    <row r="54" spans="1:23" ht="10.5" customHeight="1" x14ac:dyDescent="0.2">
      <c r="A54" s="12" t="s">
        <v>46</v>
      </c>
      <c r="B54" s="96">
        <v>133559</v>
      </c>
      <c r="C54" s="114">
        <v>26176</v>
      </c>
      <c r="D54" s="114">
        <v>64720598</v>
      </c>
      <c r="E54" s="114">
        <v>15553</v>
      </c>
      <c r="F54" s="114">
        <v>30354521.899999999</v>
      </c>
      <c r="G54" s="94">
        <v>11817485651</v>
      </c>
      <c r="H54" s="36">
        <f t="shared" si="6"/>
        <v>271416.7581763895</v>
      </c>
      <c r="I54" s="36">
        <v>130030964</v>
      </c>
      <c r="J54" s="36">
        <v>478081542.49000001</v>
      </c>
      <c r="K54" s="36">
        <v>43540</v>
      </c>
      <c r="L54" s="72">
        <f t="shared" si="7"/>
        <v>0.32599824796531868</v>
      </c>
      <c r="M54" s="51">
        <v>653100000</v>
      </c>
      <c r="N54" s="72">
        <v>0.21108907123435069</v>
      </c>
      <c r="O54" s="62">
        <v>10816335072.51</v>
      </c>
      <c r="P54" s="62">
        <v>8917877889</v>
      </c>
      <c r="Q54" s="75">
        <f>P54/O54</f>
        <v>0.82448239900269182</v>
      </c>
      <c r="R54" s="77">
        <f t="shared" si="8"/>
        <v>0.91528226832200288</v>
      </c>
      <c r="S54" s="36">
        <v>517327358</v>
      </c>
      <c r="T54" s="36">
        <v>20963546</v>
      </c>
      <c r="U54" s="36">
        <v>496363812</v>
      </c>
      <c r="V54" s="38">
        <f t="shared" si="9"/>
        <v>11400.179421221865</v>
      </c>
      <c r="W54" s="37">
        <f>U54/G54</f>
        <v>4.2002489079222834E-2</v>
      </c>
    </row>
    <row r="55" spans="1:23" ht="10.5" customHeight="1" x14ac:dyDescent="0.2">
      <c r="A55" s="12" t="s">
        <v>45</v>
      </c>
      <c r="B55" s="96">
        <v>26399</v>
      </c>
      <c r="C55" s="114">
        <v>1799</v>
      </c>
      <c r="D55" s="114">
        <v>12576908</v>
      </c>
      <c r="E55" s="114">
        <v>1844</v>
      </c>
      <c r="F55" s="114">
        <v>9993464.3499999996</v>
      </c>
      <c r="G55" s="94">
        <v>2604576925</v>
      </c>
      <c r="H55" s="36">
        <f t="shared" si="6"/>
        <v>666473.11284544528</v>
      </c>
      <c r="I55" s="36">
        <v>54933799</v>
      </c>
      <c r="J55" s="36">
        <v>55083973</v>
      </c>
      <c r="K55" s="36">
        <v>3908</v>
      </c>
      <c r="L55" s="72">
        <f t="shared" si="7"/>
        <v>0.14803591045115344</v>
      </c>
      <c r="M55" s="51">
        <v>58620000</v>
      </c>
      <c r="N55" s="72">
        <v>5.6177224242391216E-2</v>
      </c>
      <c r="O55" s="62">
        <v>2545806751</v>
      </c>
      <c r="P55" s="62">
        <v>1710174808</v>
      </c>
      <c r="Q55" s="75">
        <f>P55/O55</f>
        <v>0.67176143960190171</v>
      </c>
      <c r="R55" s="77">
        <f t="shared" si="8"/>
        <v>0.9774358079287675</v>
      </c>
      <c r="S55" s="36">
        <v>99193463</v>
      </c>
      <c r="T55" s="36">
        <v>8420580</v>
      </c>
      <c r="U55" s="36">
        <v>90772883</v>
      </c>
      <c r="V55" s="38">
        <f t="shared" si="9"/>
        <v>23227.452149437053</v>
      </c>
      <c r="W55" s="37">
        <f>U55/G55</f>
        <v>3.4851296626610483E-2</v>
      </c>
    </row>
    <row r="56" spans="1:23" ht="10.5" customHeight="1" x14ac:dyDescent="0.2">
      <c r="A56" s="8" t="s">
        <v>12</v>
      </c>
      <c r="B56" s="96">
        <v>20373</v>
      </c>
      <c r="C56" s="114">
        <v>529</v>
      </c>
      <c r="D56" s="114">
        <v>10663227</v>
      </c>
      <c r="E56" s="114">
        <v>772</v>
      </c>
      <c r="F56" s="114">
        <v>8841645</v>
      </c>
      <c r="G56" s="94">
        <v>3052172797</v>
      </c>
      <c r="H56" s="36">
        <f t="shared" si="6"/>
        <v>2134386.5713286712</v>
      </c>
      <c r="I56" s="36">
        <v>71697970</v>
      </c>
      <c r="J56" s="36">
        <v>57390031</v>
      </c>
      <c r="K56" s="36">
        <v>1430</v>
      </c>
      <c r="L56" s="72">
        <f t="shared" si="7"/>
        <v>7.0190938987876109E-2</v>
      </c>
      <c r="M56" s="51">
        <v>21450000</v>
      </c>
      <c r="N56" s="72">
        <v>2.2173458671219471E-3</v>
      </c>
      <c r="O56" s="62">
        <v>3045030736</v>
      </c>
      <c r="P56" s="62">
        <v>1391807129</v>
      </c>
      <c r="Q56" s="75">
        <f>P56/O56</f>
        <v>0.45707490323342337</v>
      </c>
      <c r="R56" s="77">
        <f t="shared" si="8"/>
        <v>0.99766000764864293</v>
      </c>
      <c r="S56" s="36">
        <v>80724803</v>
      </c>
      <c r="T56" s="36">
        <v>11651611</v>
      </c>
      <c r="U56" s="36">
        <v>69073192</v>
      </c>
      <c r="V56" s="38">
        <f t="shared" si="9"/>
        <v>48302.931468531468</v>
      </c>
      <c r="W56" s="37">
        <f>U56/G56</f>
        <v>2.263082616681876E-2</v>
      </c>
    </row>
    <row r="57" spans="1:23" ht="10.5" customHeight="1" thickBot="1" x14ac:dyDescent="0.25">
      <c r="A57" s="24" t="s">
        <v>1</v>
      </c>
      <c r="B57" s="97">
        <f>SUM(B38:B56)</f>
        <v>1762392</v>
      </c>
      <c r="C57" s="30">
        <f t="shared" ref="C57:F57" si="10">SUM(C38:C56)</f>
        <v>576414</v>
      </c>
      <c r="D57" s="30">
        <f t="shared" si="10"/>
        <v>421190204.5</v>
      </c>
      <c r="E57" s="30">
        <f t="shared" si="10"/>
        <v>721772</v>
      </c>
      <c r="F57" s="30">
        <f t="shared" si="10"/>
        <v>363354270.44999999</v>
      </c>
      <c r="G57" s="89">
        <f>SUM(G38:G56)</f>
        <v>104783078859.25999</v>
      </c>
      <c r="H57" s="82">
        <f t="shared" ref="H57" si="11">G57/K57</f>
        <v>74601.907397005329</v>
      </c>
      <c r="I57" s="30">
        <f>SUM(I38:I56)</f>
        <v>782383898</v>
      </c>
      <c r="J57" s="30">
        <f t="shared" ref="J57:U57" si="12">SUM(J38:J56)</f>
        <v>9273268161.2999992</v>
      </c>
      <c r="K57" s="30">
        <f t="shared" si="12"/>
        <v>1404563</v>
      </c>
      <c r="L57" s="73">
        <f t="shared" si="7"/>
        <v>0.79696401254658444</v>
      </c>
      <c r="M57" s="30">
        <f>SUM(M38:M56)</f>
        <v>21068445000</v>
      </c>
      <c r="N57" s="73">
        <v>0.54319040062126933</v>
      </c>
      <c r="O57" s="30">
        <f t="shared" si="12"/>
        <v>75223749595.959991</v>
      </c>
      <c r="P57" s="30">
        <f t="shared" si="12"/>
        <v>67126539561</v>
      </c>
      <c r="Q57" s="79">
        <f>P57/O57</f>
        <v>0.89235832993633613</v>
      </c>
      <c r="R57" s="80">
        <f t="shared" si="8"/>
        <v>0.71789978319874725</v>
      </c>
      <c r="S57" s="30">
        <f t="shared" si="12"/>
        <v>4043814546</v>
      </c>
      <c r="T57" s="30">
        <f t="shared" si="12"/>
        <v>174166266.49000001</v>
      </c>
      <c r="U57" s="30">
        <f t="shared" si="12"/>
        <v>3869648279.5100002</v>
      </c>
      <c r="V57" s="64">
        <f t="shared" si="9"/>
        <v>2755.0549740453084</v>
      </c>
      <c r="W57" s="34">
        <f t="shared" ref="W57" si="13">U57/G57</f>
        <v>3.6930087583201682E-2</v>
      </c>
    </row>
    <row r="58" spans="1:23" ht="10.5" customHeight="1" x14ac:dyDescent="0.2">
      <c r="A58" s="103" t="s">
        <v>130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5"/>
    </row>
    <row r="59" spans="1:23" ht="10.5" customHeight="1" x14ac:dyDescent="0.2">
      <c r="A59" s="103" t="s">
        <v>131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5"/>
    </row>
    <row r="60" spans="1:23" ht="10.5" customHeight="1" x14ac:dyDescent="0.2">
      <c r="A60" s="108" t="s">
        <v>132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4"/>
      <c r="P60" s="104"/>
      <c r="Q60" s="104"/>
      <c r="R60" s="104"/>
      <c r="S60" s="104"/>
      <c r="T60" s="104"/>
      <c r="U60" s="104"/>
      <c r="V60" s="104"/>
      <c r="W60" s="105"/>
    </row>
    <row r="61" spans="1:23" ht="10.5" customHeight="1" x14ac:dyDescent="0.2">
      <c r="A61" s="109" t="s">
        <v>133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07"/>
      <c r="V61" s="107"/>
      <c r="W61" s="107"/>
    </row>
    <row r="62" spans="1:23" ht="10.5" customHeight="1" x14ac:dyDescent="0.2">
      <c r="A62" s="109" t="s">
        <v>134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7"/>
      <c r="S62" s="107"/>
      <c r="T62" s="107"/>
      <c r="U62" s="107"/>
      <c r="V62" s="107"/>
      <c r="W62" s="107"/>
    </row>
    <row r="63" spans="1:23" ht="10.5" customHeight="1" x14ac:dyDescent="0.2">
      <c r="A63" s="109" t="s">
        <v>135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07"/>
      <c r="V63" s="107"/>
      <c r="W63" s="107"/>
    </row>
    <row r="64" spans="1:23" ht="10.5" customHeight="1" x14ac:dyDescent="0.2">
      <c r="A64" s="109" t="s">
        <v>136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7"/>
      <c r="S64" s="107"/>
      <c r="T64" s="107"/>
      <c r="U64" s="104"/>
      <c r="V64" s="104"/>
      <c r="W64" s="105"/>
    </row>
    <row r="65" spans="1:23" ht="10.5" customHeight="1" x14ac:dyDescent="0.2">
      <c r="A65" s="108" t="s">
        <v>137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04"/>
      <c r="V65" s="104"/>
      <c r="W65" s="105"/>
    </row>
    <row r="66" spans="1:23" ht="10.5" customHeight="1" x14ac:dyDescent="0.2">
      <c r="A66" s="108" t="s">
        <v>138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7"/>
      <c r="S66" s="107"/>
      <c r="T66" s="107"/>
      <c r="U66" s="107"/>
      <c r="V66" s="107"/>
      <c r="W66" s="107"/>
    </row>
    <row r="67" spans="1:23" ht="10.5" customHeight="1" x14ac:dyDescent="0.2">
      <c r="A67" s="109" t="s">
        <v>139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07"/>
      <c r="V67" s="107"/>
      <c r="W67" s="107"/>
    </row>
    <row r="68" spans="1:23" ht="10.5" customHeight="1" x14ac:dyDescent="0.2">
      <c r="A68" s="109" t="s">
        <v>140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7"/>
      <c r="S68" s="107"/>
      <c r="T68" s="107"/>
      <c r="U68" s="107"/>
      <c r="V68" s="107"/>
      <c r="W68" s="107"/>
    </row>
    <row r="69" spans="1:23" ht="10.5" customHeight="1" x14ac:dyDescent="0.2">
      <c r="A69" s="103" t="s">
        <v>121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7"/>
      <c r="U69" s="107"/>
      <c r="V69" s="107"/>
      <c r="W69" s="107"/>
    </row>
    <row r="70" spans="1:23" ht="10.5" customHeight="1" x14ac:dyDescent="0.2">
      <c r="A70" s="108" t="s">
        <v>122</v>
      </c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7"/>
      <c r="S70" s="107"/>
      <c r="T70" s="107"/>
      <c r="U70" s="107"/>
      <c r="V70" s="107"/>
      <c r="W70" s="107"/>
    </row>
    <row r="71" spans="1:23" ht="10.5" customHeight="1" x14ac:dyDescent="0.2">
      <c r="A71" s="103" t="s">
        <v>141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5"/>
      <c r="S71" s="105"/>
      <c r="T71" s="116"/>
      <c r="U71" s="116"/>
      <c r="W71" s="107"/>
    </row>
    <row r="72" spans="1:23" ht="10.5" customHeight="1" x14ac:dyDescent="0.2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</row>
  </sheetData>
  <printOptions horizontalCentered="1"/>
  <pageMargins left="0" right="0" top="0.4" bottom="0" header="0" footer="0"/>
  <pageSetup scale="72" orientation="landscape" r:id="rId1"/>
  <headerFooter alignWithMargins="0"/>
  <ignoredErrors>
    <ignoredError sqref="H57 H36 L36 L57" formula="1"/>
    <ignoredError sqref="W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2014 Calculation MFJSS Std Ded</vt:lpstr>
      <vt:lpstr>' 2014 Calculation MFJSS Std Ded'!Print_Area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2016-11-16T16:30:15Z</cp:lastPrinted>
  <dcterms:created xsi:type="dcterms:W3CDTF">2005-06-27T11:45:55Z</dcterms:created>
  <dcterms:modified xsi:type="dcterms:W3CDTF">2016-11-16T16:40:45Z</dcterms:modified>
</cp:coreProperties>
</file>