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All Std Ded" sheetId="2" r:id="rId1"/>
  </sheets>
  <definedNames>
    <definedName name="_xlnm.Print_Area" localSheetId="0">' 2014 Calculation All Std Ded'!$A$1:$X$72</definedName>
  </definedNames>
  <calcPr calcId="152511" calcOnSave="0"/>
</workbook>
</file>

<file path=xl/calcChain.xml><?xml version="1.0" encoding="utf-8"?>
<calcChain xmlns="http://schemas.openxmlformats.org/spreadsheetml/2006/main">
  <c r="W25" i="2" l="1"/>
  <c r="W24" i="2"/>
  <c r="W23" i="2"/>
  <c r="W22" i="2"/>
  <c r="W21" i="2"/>
  <c r="W20" i="2"/>
  <c r="W19" i="2"/>
  <c r="W18" i="2"/>
  <c r="W17" i="2"/>
  <c r="W16" i="2"/>
  <c r="W15" i="2"/>
  <c r="W14" i="2"/>
  <c r="O13" i="2" l="1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X56" i="2" l="1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W35" i="2"/>
  <c r="W34" i="2"/>
  <c r="W33" i="2"/>
  <c r="W32" i="2"/>
  <c r="W31" i="2"/>
  <c r="W30" i="2"/>
  <c r="W29" i="2"/>
  <c r="W28" i="2"/>
  <c r="W27" i="2"/>
  <c r="W2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G57" i="2"/>
  <c r="F57" i="2"/>
  <c r="E57" i="2"/>
  <c r="D57" i="2"/>
  <c r="G36" i="2"/>
  <c r="F36" i="2"/>
  <c r="E36" i="2"/>
  <c r="D36" i="2"/>
  <c r="C57" i="2" l="1"/>
  <c r="C36" i="2"/>
  <c r="B57" i="2" l="1"/>
  <c r="V57" i="2"/>
  <c r="T57" i="2"/>
  <c r="Q57" i="2"/>
  <c r="P57" i="2"/>
  <c r="N57" i="2"/>
  <c r="L57" i="2"/>
  <c r="K57" i="2"/>
  <c r="J57" i="2"/>
  <c r="H57" i="2"/>
  <c r="U57" i="2"/>
  <c r="V36" i="2"/>
  <c r="T36" i="2"/>
  <c r="Q36" i="2"/>
  <c r="P36" i="2"/>
  <c r="N36" i="2"/>
  <c r="O36" i="2" s="1"/>
  <c r="L36" i="2"/>
  <c r="K36" i="2"/>
  <c r="J36" i="2"/>
  <c r="H36" i="2"/>
  <c r="I36" i="2" s="1"/>
  <c r="B36" i="2"/>
  <c r="S36" i="2" l="1"/>
  <c r="I57" i="2"/>
  <c r="W36" i="2"/>
  <c r="X36" i="2"/>
  <c r="R57" i="2"/>
  <c r="R36" i="2"/>
  <c r="O57" i="2"/>
  <c r="X57" i="2"/>
  <c r="W57" i="2"/>
  <c r="S57" i="2"/>
  <c r="U36" i="2"/>
</calcChain>
</file>

<file path=xl/sharedStrings.xml><?xml version="1.0" encoding="utf-8"?>
<sst xmlns="http://schemas.openxmlformats.org/spreadsheetml/2006/main" count="193" uniqueCount="143">
  <si>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</si>
  <si>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</si>
  <si>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</si>
  <si>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</si>
  <si>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</si>
  <si>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</si>
  <si>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</si>
  <si>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</si>
  <si>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</si>
  <si>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</si>
  <si>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</si>
  <si>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</si>
  <si>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</si>
  <si>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</si>
  <si>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</si>
  <si>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</si>
  <si>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</si>
  <si>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</si>
  <si>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</si>
  <si>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</si>
  <si>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</si>
  <si>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</si>
  <si>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</si>
  <si>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</si>
  <si>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</si>
  <si>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</si>
  <si>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</si>
  <si>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</si>
  <si>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</si>
  <si>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</si>
  <si>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</si>
  <si>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</si>
  <si>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</si>
  <si>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</si>
  <si>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</si>
  <si>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</si>
  <si>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</si>
  <si>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</si>
  <si>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</si>
  <si>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</si>
  <si>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</si>
  <si>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</si>
  <si>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</si>
  <si>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</si>
  <si>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</si>
  <si>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</si>
  <si>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</si>
  <si>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</si>
  <si>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</si>
  <si>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</si>
  <si>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</si>
  <si>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</si>
  <si>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</si>
  <si>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</si>
  <si>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</si>
  <si>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</si>
  <si>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</si>
  <si>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</si>
  <si>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</si>
  <si>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</si>
  <si>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</si>
  <si>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</si>
  <si>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</si>
  <si>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</si>
  <si>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</si>
  <si>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</si>
  <si>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</si>
  <si>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</si>
  <si>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</si>
  <si>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</si>
  <si>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</si>
  <si>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</si>
  <si>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</si>
  <si>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</si>
  <si>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</si>
  <si>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</si>
  <si>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</si>
  <si>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SD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</si>
  <si>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</si>
  <si>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</si>
  <si>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</si>
  <si>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</si>
  <si>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</si>
  <si>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</si>
  <si>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</si>
  <si>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ALL RETURNS:  STANDARD DEDUCTION</t>
  </si>
  <si>
    <t xml:space="preserve">           Modifications</t>
  </si>
  <si>
    <t xml:space="preserve">Federal </t>
  </si>
  <si>
    <t xml:space="preserve">                    to</t>
  </si>
  <si>
    <t>%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</si>
  <si>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</si>
  <si>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</si>
  <si>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</si>
  <si>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</si>
  <si>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</si>
  <si>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</si>
  <si>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</si>
  <si>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</si>
  <si>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Lia-</t>
  </si>
  <si>
    <t>NCTI Level</t>
  </si>
  <si>
    <t>FAGI Level</t>
  </si>
  <si>
    <t xml:space="preserve">               of</t>
  </si>
  <si>
    <t xml:space="preserve">          Returns</t>
  </si>
  <si>
    <t xml:space="preserve">            Filed:</t>
  </si>
  <si>
    <t>Factor</t>
  </si>
  <si>
    <t>Income Level</t>
  </si>
  <si>
    <t>bility</t>
  </si>
  <si>
    <t>No</t>
  </si>
  <si>
    <t xml:space="preserve">Net Tax </t>
  </si>
  <si>
    <t>Returns]</t>
  </si>
  <si>
    <t>[All SD</t>
  </si>
  <si>
    <t>a</t>
  </si>
  <si>
    <t>as a</t>
  </si>
  <si>
    <t>All Re-</t>
  </si>
  <si>
    <t>Gross</t>
  </si>
  <si>
    <t xml:space="preserve">           Number</t>
  </si>
  <si>
    <t xml:space="preserve">TABLE 1A.   TAX YEAR 2014 INDIVIDUAL INCOME TAX CALCULATION BY INCOME LEVEL BY DEDUCTION TYPE </t>
  </si>
  <si>
    <t xml:space="preserve">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</si>
  <si>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</si>
  <si>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 Number of returns filed with no tax liability=count of returns with $0 tax liability after application of tax credits</t>
  </si>
  <si>
    <t xml:space="preserve">   †Net Tax=Computed net tax liability (after application of tax credits) plus consumer use tax liability</t>
  </si>
  <si>
    <t xml:space="preserve">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</si>
  <si>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charitable contributions as allowed under the Code.  NC does not allow a deduction for state and local taxes and foreign income taxes, or for medical and dental expenses (deduction for medical and dental expenses reinstated for tax year 2015).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</si>
  <si>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</si>
  <si>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</si>
  <si>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</si>
  <si>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</si>
  <si>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</si>
  <si>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</si>
  <si>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</si>
  <si>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</si>
  <si>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</si>
  <si>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</si>
  <si>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Claiming itemized deductions on the federal return 1040 Sch A is a prerequisite for claiming itemized deductions on the NC D-400 Sch S return.  Allowable itemized deductions provisions for NC tax purposes (no longer identical to allowable </t>
  </si>
  <si>
    <t>Rate†††</t>
  </si>
  <si>
    <t xml:space="preserve">                Standard Deduction††:</t>
  </si>
  <si>
    <t>Taken</t>
  </si>
  <si>
    <t xml:space="preserve">     allowance provision; increases the allowable child tax credit for certain taxpayers; and either eliminates or allows to sunset other tax credits applicable to the personal income tax.  </t>
  </si>
  <si>
    <t xml:space="preserve">     tax rates of 6%, 7%, and 7.75% with breaking points delineated according to filing status and taxable income); increases the NC standard deduction amount; redefines and limits allowable itemized deductions; eliminates the personal exemption </t>
  </si>
  <si>
    <r>
      <t xml:space="preserve">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</si>
  <si>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</si>
  <si>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 xml:space="preserve">  ††Basic standard deduction allowances vary according to filing status: S=$7,500; MFJ/SS=$15,000; MFS=$7,500; and HH=$12,000.  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</si>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</sst>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7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999999"/>
      </top>
      <bottom/>
      <diagonal/>
    </border>
  </borders>
  <cellStyleXfs count="2">
    <xf numFmtId="0" fontId="0" fillId="0" borderId="0"/>
    <xf numFmtId="37" fontId="2" fillId="0" borderId="0"/>
  </cellStyleXfs>
  <cellXfs count="11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18" xfId="0" applyNumberFormat="1" applyFont="1" applyFill="1" applyBorder="1"/>
    <xf numFmtId="0" fontId="0" fillId="4" borderId="7" xfId="0" applyFill="1" applyBorder="1"/>
    <xf numFmtId="0" fontId="1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3" fontId="1" fillId="3" borderId="5" xfId="0" applyNumberFormat="1" applyFont="1" applyFill="1" applyBorder="1"/>
    <xf numFmtId="41" fontId="1" fillId="2" borderId="5" xfId="0" applyNumberFormat="1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  <xf numFmtId="0" fontId="1" fillId="2" borderId="19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" fillId="5" borderId="5" xfId="0" applyNumberFormat="1" applyFont="1" applyFill="1" applyBorder="1"/>
    <xf numFmtId="3" fontId="1" fillId="5" borderId="2" xfId="0" applyNumberFormat="1" applyFont="1" applyFill="1" applyBorder="1"/>
    <xf numFmtId="3" fontId="1" fillId="5" borderId="17" xfId="0" applyNumberFormat="1" applyFont="1" applyFill="1" applyBorder="1"/>
    <xf numFmtId="3" fontId="1" fillId="5" borderId="21" xfId="0" applyNumberFormat="1" applyFont="1" applyFill="1" applyBorder="1"/>
    <xf numFmtId="3" fontId="1" fillId="5" borderId="0" xfId="0" applyNumberFormat="1" applyFont="1" applyFill="1"/>
    <xf numFmtId="37" fontId="1" fillId="5" borderId="21" xfId="0" applyNumberFormat="1" applyFont="1" applyFill="1" applyBorder="1"/>
    <xf numFmtId="37" fontId="1" fillId="5" borderId="0" xfId="0" applyNumberFormat="1" applyFont="1" applyFill="1"/>
    <xf numFmtId="38" fontId="1" fillId="5" borderId="0" xfId="0" applyNumberFormat="1" applyFont="1" applyFill="1"/>
    <xf numFmtId="37" fontId="1" fillId="5" borderId="5" xfId="0" applyNumberFormat="1" applyFont="1" applyFill="1" applyBorder="1"/>
    <xf numFmtId="38" fontId="1" fillId="5" borderId="2" xfId="0" applyNumberFormat="1" applyFont="1" applyFill="1" applyBorder="1"/>
    <xf numFmtId="38" fontId="1" fillId="5" borderId="17" xfId="0" applyNumberFormat="1" applyFont="1" applyFill="1" applyBorder="1"/>
    <xf numFmtId="3" fontId="1" fillId="5" borderId="0" xfId="0" applyNumberFormat="1" applyFont="1" applyFill="1" applyBorder="1"/>
    <xf numFmtId="37" fontId="1" fillId="3" borderId="5" xfId="0" applyNumberFormat="1" applyFont="1" applyFill="1" applyBorder="1"/>
    <xf numFmtId="164" fontId="1" fillId="3" borderId="5" xfId="0" applyNumberFormat="1" applyFont="1" applyFill="1" applyBorder="1"/>
    <xf numFmtId="37" fontId="1" fillId="5" borderId="2" xfId="0" applyNumberFormat="1" applyFont="1" applyFill="1" applyBorder="1"/>
    <xf numFmtId="0" fontId="6" fillId="2" borderId="0" xfId="0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zoomScaleNormal="100" workbookViewId="0">
      <selection activeCell="H79" sqref="H79"/>
    </sheetView>
  </sheetViews>
  <sheetFormatPr defaultRowHeight="10.5" customHeight="1" x14ac:dyDescent="0.2"/>
  <cols>
    <col min="1" max="1" width="12.42578125" style="11" customWidth="1"/>
    <col min="2" max="2" width="6.5703125" style="11" customWidth="1"/>
    <col min="3" max="4" width="6.42578125" style="11" customWidth="1"/>
    <col min="5" max="5" width="9" style="11" customWidth="1"/>
    <col min="6" max="6" width="6.42578125" style="11" customWidth="1"/>
    <col min="7" max="7" width="9" style="11" customWidth="1"/>
    <col min="8" max="8" width="10.5703125" style="11" customWidth="1"/>
    <col min="9" max="9" width="6.7109375" style="11" customWidth="1"/>
    <col min="10" max="10" width="9.140625" style="11" customWidth="1"/>
    <col min="11" max="11" width="10.140625" style="11" customWidth="1"/>
    <col min="12" max="12" width="6.5703125" style="11" customWidth="1"/>
    <col min="13" max="13" width="5.42578125" style="11" customWidth="1"/>
    <col min="14" max="14" width="10" style="11" customWidth="1"/>
    <col min="15" max="15" width="5" style="11" customWidth="1"/>
    <col min="16" max="17" width="10.7109375" style="11" customWidth="1"/>
    <col min="18" max="18" width="6.5703125" style="11" customWidth="1"/>
    <col min="19" max="19" width="6" style="11" customWidth="1"/>
    <col min="20" max="20" width="10" style="11" customWidth="1"/>
    <col min="21" max="21" width="8.28515625" style="11" customWidth="1"/>
    <col min="22" max="22" width="9.7109375" style="11" customWidth="1"/>
    <col min="23" max="23" width="7" style="11" customWidth="1"/>
    <col min="24" max="24" width="5.85546875" style="11" customWidth="1"/>
    <col min="25" max="16384" width="9.140625" style="11"/>
  </cols>
  <sheetData>
    <row r="1" spans="1:24" ht="10.5" customHeight="1" x14ac:dyDescent="0.2">
      <c r="A1" s="39" t="s">
        <v>116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5"/>
      <c r="O1" s="25"/>
      <c r="P1" s="26"/>
      <c r="Q1" s="26"/>
      <c r="R1" s="26"/>
      <c r="S1" s="26"/>
      <c r="T1" s="26"/>
      <c r="U1" s="26"/>
      <c r="V1" s="3"/>
      <c r="W1" s="3"/>
      <c r="X1" s="3"/>
    </row>
    <row r="2" spans="1:24" ht="10.5" customHeight="1" x14ac:dyDescent="0.2">
      <c r="A2" s="39"/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5"/>
      <c r="O2" s="25"/>
      <c r="P2" s="26"/>
      <c r="Q2" s="26"/>
      <c r="R2" s="26"/>
      <c r="S2" s="26"/>
      <c r="T2" s="26"/>
      <c r="U2" s="26"/>
      <c r="V2" s="3"/>
      <c r="W2" s="3"/>
      <c r="X2" s="3"/>
    </row>
    <row r="3" spans="1:24" ht="11.25" customHeight="1" thickBot="1" x14ac:dyDescent="0.25">
      <c r="K3" s="1" t="s">
        <v>85</v>
      </c>
      <c r="L3" s="5"/>
      <c r="M3" s="41"/>
      <c r="N3" s="41"/>
      <c r="O3" s="41"/>
      <c r="P3" s="41"/>
      <c r="Q3" s="41"/>
      <c r="R3" s="41"/>
      <c r="S3" s="41"/>
      <c r="T3" s="9"/>
      <c r="U3" s="4"/>
      <c r="V3" s="2"/>
      <c r="W3" s="2"/>
      <c r="X3" s="2"/>
    </row>
    <row r="4" spans="1:24" ht="10.5" customHeight="1" x14ac:dyDescent="0.2">
      <c r="A4" s="78"/>
      <c r="B4" s="50" t="s">
        <v>115</v>
      </c>
      <c r="C4" s="51"/>
      <c r="D4" s="55" t="s">
        <v>125</v>
      </c>
      <c r="E4" s="65"/>
      <c r="F4" s="65"/>
      <c r="G4" s="51"/>
      <c r="H4" s="51"/>
      <c r="I4" s="65"/>
      <c r="J4" s="50" t="s">
        <v>86</v>
      </c>
      <c r="K4" s="51"/>
      <c r="L4" s="55" t="s">
        <v>135</v>
      </c>
      <c r="M4" s="55"/>
      <c r="N4" s="55"/>
      <c r="O4" s="55"/>
      <c r="P4" s="50" t="s">
        <v>83</v>
      </c>
      <c r="Q4" s="65"/>
      <c r="R4" s="51"/>
      <c r="S4" s="15" t="s">
        <v>78</v>
      </c>
      <c r="T4" s="14"/>
      <c r="U4" s="14"/>
      <c r="V4" s="16"/>
      <c r="W4" s="15" t="s">
        <v>70</v>
      </c>
      <c r="X4" s="40"/>
    </row>
    <row r="5" spans="1:24" ht="10.5" customHeight="1" x14ac:dyDescent="0.2">
      <c r="A5" s="2"/>
      <c r="B5" s="70" t="s">
        <v>101</v>
      </c>
      <c r="C5" s="62"/>
      <c r="D5" s="61" t="s">
        <v>126</v>
      </c>
      <c r="E5" s="10"/>
      <c r="F5" s="10"/>
      <c r="G5" s="62"/>
      <c r="H5" s="62" t="s">
        <v>87</v>
      </c>
      <c r="I5" s="6"/>
      <c r="J5" s="70" t="s">
        <v>88</v>
      </c>
      <c r="K5" s="62"/>
      <c r="L5" s="53"/>
      <c r="M5" s="56" t="s">
        <v>112</v>
      </c>
      <c r="N5" s="63"/>
      <c r="O5" s="56"/>
      <c r="P5" s="52" t="s">
        <v>84</v>
      </c>
      <c r="Q5" s="71"/>
      <c r="R5" s="62"/>
      <c r="S5" s="62" t="s">
        <v>81</v>
      </c>
      <c r="T5" s="7"/>
      <c r="U5" s="7"/>
      <c r="V5" s="18" t="s">
        <v>90</v>
      </c>
      <c r="W5" s="17" t="s">
        <v>71</v>
      </c>
      <c r="X5" s="29"/>
    </row>
    <row r="6" spans="1:24" ht="10.5" customHeight="1" x14ac:dyDescent="0.2">
      <c r="A6" s="2"/>
      <c r="B6" s="70" t="s">
        <v>102</v>
      </c>
      <c r="C6" s="62"/>
      <c r="D6" s="98" t="s">
        <v>127</v>
      </c>
      <c r="E6" s="99"/>
      <c r="F6" s="98" t="s">
        <v>128</v>
      </c>
      <c r="G6" s="99"/>
      <c r="H6" s="62" t="s">
        <v>91</v>
      </c>
      <c r="I6" s="6" t="s">
        <v>70</v>
      </c>
      <c r="J6" s="70" t="s">
        <v>92</v>
      </c>
      <c r="K6" s="62"/>
      <c r="L6" s="70"/>
      <c r="M6" s="17" t="s">
        <v>89</v>
      </c>
      <c r="N6" s="6"/>
      <c r="O6" s="17"/>
      <c r="P6" s="56"/>
      <c r="Q6" s="56"/>
      <c r="R6" s="87" t="s">
        <v>94</v>
      </c>
      <c r="S6" s="62" t="s">
        <v>111</v>
      </c>
      <c r="T6" s="7"/>
      <c r="U6" s="19"/>
      <c r="V6" s="18" t="s">
        <v>6</v>
      </c>
      <c r="W6" s="17" t="s">
        <v>108</v>
      </c>
      <c r="X6" s="6"/>
    </row>
    <row r="7" spans="1:24" ht="10.5" customHeight="1" x14ac:dyDescent="0.2">
      <c r="A7" s="2"/>
      <c r="B7" s="70" t="s">
        <v>103</v>
      </c>
      <c r="C7" s="62"/>
      <c r="D7" s="53"/>
      <c r="E7" s="56" t="s">
        <v>129</v>
      </c>
      <c r="F7" s="53"/>
      <c r="G7" s="56" t="s">
        <v>129</v>
      </c>
      <c r="H7" s="62" t="s">
        <v>17</v>
      </c>
      <c r="I7" s="6" t="s">
        <v>71</v>
      </c>
      <c r="J7" s="6" t="s">
        <v>93</v>
      </c>
      <c r="K7" s="62"/>
      <c r="L7" s="17"/>
      <c r="M7" s="6" t="s">
        <v>26</v>
      </c>
      <c r="N7" s="64"/>
      <c r="O7" s="17" t="s">
        <v>70</v>
      </c>
      <c r="P7" s="7"/>
      <c r="Q7" s="7"/>
      <c r="R7" s="6" t="s">
        <v>97</v>
      </c>
      <c r="S7" s="17" t="s">
        <v>82</v>
      </c>
      <c r="T7" s="7" t="s">
        <v>8</v>
      </c>
      <c r="U7" s="7"/>
      <c r="V7" s="18" t="s">
        <v>72</v>
      </c>
      <c r="W7" s="17" t="s">
        <v>10</v>
      </c>
      <c r="X7" s="19" t="s">
        <v>94</v>
      </c>
    </row>
    <row r="8" spans="1:24" ht="10.5" customHeight="1" x14ac:dyDescent="0.2">
      <c r="A8" s="2"/>
      <c r="B8" s="56"/>
      <c r="C8" s="56" t="s">
        <v>107</v>
      </c>
      <c r="D8" s="6" t="s">
        <v>25</v>
      </c>
      <c r="E8" s="17" t="s">
        <v>130</v>
      </c>
      <c r="F8" s="6" t="s">
        <v>25</v>
      </c>
      <c r="G8" s="17" t="s">
        <v>131</v>
      </c>
      <c r="H8" s="62" t="s">
        <v>18</v>
      </c>
      <c r="I8" s="6" t="s">
        <v>95</v>
      </c>
      <c r="J8" s="83"/>
      <c r="K8" s="66"/>
      <c r="L8" s="6" t="s">
        <v>25</v>
      </c>
      <c r="M8" s="17" t="s">
        <v>113</v>
      </c>
      <c r="N8" s="6"/>
      <c r="O8" s="17" t="s">
        <v>71</v>
      </c>
      <c r="P8" s="6" t="s">
        <v>19</v>
      </c>
      <c r="Q8" s="6" t="s">
        <v>20</v>
      </c>
      <c r="R8" s="7" t="s">
        <v>79</v>
      </c>
      <c r="S8" s="7" t="s">
        <v>26</v>
      </c>
      <c r="T8" s="7" t="s">
        <v>114</v>
      </c>
      <c r="U8" s="19" t="s">
        <v>7</v>
      </c>
      <c r="V8" s="18" t="s">
        <v>73</v>
      </c>
      <c r="W8" s="17" t="s">
        <v>12</v>
      </c>
      <c r="X8" s="19" t="s">
        <v>97</v>
      </c>
    </row>
    <row r="9" spans="1:24" ht="10.5" customHeight="1" x14ac:dyDescent="0.2">
      <c r="A9" s="2"/>
      <c r="B9" s="17" t="s">
        <v>6</v>
      </c>
      <c r="C9" s="17" t="s">
        <v>6</v>
      </c>
      <c r="D9" s="21" t="s">
        <v>26</v>
      </c>
      <c r="E9" s="17" t="s">
        <v>132</v>
      </c>
      <c r="F9" s="21" t="s">
        <v>26</v>
      </c>
      <c r="G9" s="17" t="s">
        <v>132</v>
      </c>
      <c r="H9" s="62" t="s">
        <v>21</v>
      </c>
      <c r="I9" s="10" t="s">
        <v>91</v>
      </c>
      <c r="J9" s="6"/>
      <c r="K9" s="84"/>
      <c r="L9" s="21" t="s">
        <v>26</v>
      </c>
      <c r="M9" s="22" t="s">
        <v>96</v>
      </c>
      <c r="N9" s="6" t="s">
        <v>68</v>
      </c>
      <c r="O9" s="17" t="s">
        <v>77</v>
      </c>
      <c r="P9" s="20" t="s">
        <v>22</v>
      </c>
      <c r="Q9" s="7" t="s">
        <v>22</v>
      </c>
      <c r="R9" s="6" t="s">
        <v>80</v>
      </c>
      <c r="S9" s="7" t="s">
        <v>95</v>
      </c>
      <c r="T9" s="7" t="s">
        <v>28</v>
      </c>
      <c r="U9" s="7" t="s">
        <v>9</v>
      </c>
      <c r="V9" s="18" t="s">
        <v>74</v>
      </c>
      <c r="W9" s="17" t="s">
        <v>110</v>
      </c>
      <c r="X9" s="19" t="s">
        <v>6</v>
      </c>
    </row>
    <row r="10" spans="1:24" ht="10.5" customHeight="1" x14ac:dyDescent="0.2">
      <c r="A10" s="2"/>
      <c r="B10" s="17" t="s">
        <v>98</v>
      </c>
      <c r="C10" s="17" t="s">
        <v>98</v>
      </c>
      <c r="D10" s="10" t="s">
        <v>27</v>
      </c>
      <c r="E10" s="17" t="s">
        <v>62</v>
      </c>
      <c r="F10" s="10" t="s">
        <v>27</v>
      </c>
      <c r="G10" s="17" t="s">
        <v>62</v>
      </c>
      <c r="H10" s="62" t="s">
        <v>23</v>
      </c>
      <c r="I10" s="10" t="s">
        <v>69</v>
      </c>
      <c r="J10" s="64" t="s">
        <v>11</v>
      </c>
      <c r="K10" s="22" t="s">
        <v>2</v>
      </c>
      <c r="L10" s="10" t="s">
        <v>27</v>
      </c>
      <c r="M10" s="22" t="s">
        <v>76</v>
      </c>
      <c r="N10" s="64" t="s">
        <v>62</v>
      </c>
      <c r="O10" s="17" t="s">
        <v>69</v>
      </c>
      <c r="P10" s="6" t="s">
        <v>24</v>
      </c>
      <c r="Q10" s="6" t="s">
        <v>24</v>
      </c>
      <c r="R10" s="6" t="s">
        <v>104</v>
      </c>
      <c r="S10" s="6" t="s">
        <v>91</v>
      </c>
      <c r="T10" s="7" t="s">
        <v>72</v>
      </c>
      <c r="U10" s="7" t="s">
        <v>136</v>
      </c>
      <c r="V10" s="18" t="s">
        <v>75</v>
      </c>
      <c r="W10" s="17" t="s">
        <v>109</v>
      </c>
      <c r="X10" s="19" t="s">
        <v>134</v>
      </c>
    </row>
    <row r="11" spans="1:24" ht="10.5" customHeight="1" thickBot="1" x14ac:dyDescent="0.25">
      <c r="A11" s="88" t="s">
        <v>105</v>
      </c>
      <c r="B11" s="23" t="s">
        <v>106</v>
      </c>
      <c r="C11" s="23" t="s">
        <v>106</v>
      </c>
      <c r="D11" s="23" t="s">
        <v>76</v>
      </c>
      <c r="E11" s="100" t="s">
        <v>3</v>
      </c>
      <c r="F11" s="23" t="s">
        <v>76</v>
      </c>
      <c r="G11" s="100" t="s">
        <v>3</v>
      </c>
      <c r="H11" s="23" t="s">
        <v>3</v>
      </c>
      <c r="I11" s="10" t="s">
        <v>3</v>
      </c>
      <c r="J11" s="6" t="s">
        <v>3</v>
      </c>
      <c r="K11" s="17" t="s">
        <v>3</v>
      </c>
      <c r="L11" s="23" t="s">
        <v>76</v>
      </c>
      <c r="M11" s="18" t="s">
        <v>13</v>
      </c>
      <c r="N11" s="6" t="s">
        <v>3</v>
      </c>
      <c r="O11" s="17" t="s">
        <v>3</v>
      </c>
      <c r="P11" s="6" t="s">
        <v>3</v>
      </c>
      <c r="Q11" s="7" t="s">
        <v>3</v>
      </c>
      <c r="R11" s="18" t="s">
        <v>13</v>
      </c>
      <c r="S11" s="18" t="s">
        <v>13</v>
      </c>
      <c r="T11" s="89" t="s">
        <v>3</v>
      </c>
      <c r="U11" s="7" t="s">
        <v>3</v>
      </c>
      <c r="V11" s="18" t="s">
        <v>3</v>
      </c>
      <c r="W11" s="18" t="s">
        <v>3</v>
      </c>
      <c r="X11" s="18" t="s">
        <v>13</v>
      </c>
    </row>
    <row r="12" spans="1:24" ht="11.25" customHeight="1" thickBot="1" x14ac:dyDescent="0.25">
      <c r="A12" s="42" t="s">
        <v>99</v>
      </c>
      <c r="B12" s="46"/>
      <c r="C12" s="46"/>
      <c r="D12" s="46"/>
      <c r="E12" s="46"/>
      <c r="F12" s="46"/>
      <c r="G12" s="46"/>
      <c r="H12" s="46"/>
      <c r="I12" s="46"/>
      <c r="J12" s="42"/>
      <c r="K12" s="45" t="s">
        <v>16</v>
      </c>
      <c r="L12" s="45"/>
      <c r="M12" s="45"/>
      <c r="N12" s="43"/>
      <c r="O12" s="45"/>
      <c r="P12" s="43"/>
      <c r="Q12" s="44"/>
      <c r="R12" s="44"/>
      <c r="S12" s="44"/>
      <c r="T12" s="44"/>
      <c r="U12" s="43"/>
      <c r="V12" s="43"/>
      <c r="W12" s="43"/>
      <c r="X12" s="43"/>
    </row>
    <row r="13" spans="1:24" ht="10.5" customHeight="1" x14ac:dyDescent="0.2">
      <c r="A13" s="2" t="s">
        <v>0</v>
      </c>
      <c r="B13" s="86">
        <v>0</v>
      </c>
      <c r="C13" s="33">
        <v>751602</v>
      </c>
      <c r="D13" s="101">
        <v>2002</v>
      </c>
      <c r="E13" s="101">
        <v>260331</v>
      </c>
      <c r="F13" s="101">
        <v>444182</v>
      </c>
      <c r="G13" s="101">
        <v>82303562.610000014</v>
      </c>
      <c r="H13" s="79">
        <v>6572304989.6100006</v>
      </c>
      <c r="I13" s="33">
        <f t="shared" ref="I13:I36" si="0">H13/L13</f>
        <v>8744.3952911381293</v>
      </c>
      <c r="J13" s="104">
        <v>345249024</v>
      </c>
      <c r="K13" s="101">
        <v>3744649583.4099998</v>
      </c>
      <c r="L13" s="104">
        <v>751602</v>
      </c>
      <c r="M13" s="67">
        <v>0.9035198230471474</v>
      </c>
      <c r="N13" s="104">
        <v>7593783000</v>
      </c>
      <c r="O13" s="33">
        <f>N13/L13</f>
        <v>10103.463003025538</v>
      </c>
      <c r="P13" s="106">
        <v>-4420878569.8000002</v>
      </c>
      <c r="Q13" s="109">
        <v>-5470293490</v>
      </c>
      <c r="R13" s="73">
        <f t="shared" ref="R13:R36" si="1">Q13/P13</f>
        <v>1.2373770063192382</v>
      </c>
      <c r="S13" s="67">
        <f t="shared" ref="S13:S36" si="2">P13/H13</f>
        <v>-0.6726526807244736</v>
      </c>
      <c r="T13" s="13">
        <v>0</v>
      </c>
      <c r="U13" s="57">
        <v>0</v>
      </c>
      <c r="V13" s="57">
        <v>0</v>
      </c>
      <c r="W13" s="35">
        <v>0</v>
      </c>
      <c r="X13" s="35">
        <v>0</v>
      </c>
    </row>
    <row r="14" spans="1:24" ht="10.5" customHeight="1" x14ac:dyDescent="0.2">
      <c r="A14" s="2" t="s">
        <v>63</v>
      </c>
      <c r="B14" s="49">
        <v>159209</v>
      </c>
      <c r="C14" s="58">
        <v>54764</v>
      </c>
      <c r="D14" s="102">
        <v>57933</v>
      </c>
      <c r="E14" s="102">
        <v>2466305.4300000002</v>
      </c>
      <c r="F14" s="102">
        <v>140260</v>
      </c>
      <c r="G14" s="102">
        <v>27927148.379999999</v>
      </c>
      <c r="H14" s="80">
        <v>4347973158.7799997</v>
      </c>
      <c r="I14" s="49">
        <f t="shared" si="0"/>
        <v>20320.195346048331</v>
      </c>
      <c r="J14" s="105">
        <v>19851053</v>
      </c>
      <c r="K14" s="102">
        <v>316225837</v>
      </c>
      <c r="L14" s="112">
        <v>213973</v>
      </c>
      <c r="M14" s="68">
        <v>0.90564448545283704</v>
      </c>
      <c r="N14" s="105">
        <v>2133105000</v>
      </c>
      <c r="O14" s="49">
        <f t="shared" ref="O14:O36" si="3">N14/L14</f>
        <v>9969.0381496730897</v>
      </c>
      <c r="P14" s="107">
        <v>1918493374.78</v>
      </c>
      <c r="Q14" s="110">
        <v>209996511</v>
      </c>
      <c r="R14" s="68">
        <f t="shared" si="1"/>
        <v>0.10945907541853304</v>
      </c>
      <c r="S14" s="68">
        <f t="shared" si="2"/>
        <v>0.44123855063500694</v>
      </c>
      <c r="T14" s="105">
        <v>12179900</v>
      </c>
      <c r="U14" s="102">
        <v>3441541</v>
      </c>
      <c r="V14" s="105">
        <v>8738359</v>
      </c>
      <c r="W14" s="28">
        <f t="shared" ref="W14:W25" si="4">V14/L14</f>
        <v>40.838605805405358</v>
      </c>
      <c r="X14" s="27">
        <f t="shared" ref="X14:X35" si="5">V14/Q14</f>
        <v>4.1611924685739182E-2</v>
      </c>
    </row>
    <row r="15" spans="1:24" ht="10.5" customHeight="1" x14ac:dyDescent="0.2">
      <c r="A15" s="2" t="s">
        <v>64</v>
      </c>
      <c r="B15" s="49">
        <v>156922</v>
      </c>
      <c r="C15" s="58">
        <v>30925</v>
      </c>
      <c r="D15" s="102">
        <v>59417</v>
      </c>
      <c r="E15" s="102">
        <v>6397400.9300000006</v>
      </c>
      <c r="F15" s="102">
        <v>118516</v>
      </c>
      <c r="G15" s="102">
        <v>26947186</v>
      </c>
      <c r="H15" s="80">
        <v>3817284165.6400003</v>
      </c>
      <c r="I15" s="49">
        <f t="shared" si="0"/>
        <v>20321.241039995319</v>
      </c>
      <c r="J15" s="105">
        <v>13216822</v>
      </c>
      <c r="K15" s="102">
        <v>275241373.5</v>
      </c>
      <c r="L15" s="112">
        <v>187847</v>
      </c>
      <c r="M15" s="68">
        <v>0.94673312636077733</v>
      </c>
      <c r="N15" s="105">
        <v>1891792500</v>
      </c>
      <c r="O15" s="49">
        <f t="shared" si="3"/>
        <v>10070.922080203571</v>
      </c>
      <c r="P15" s="107">
        <v>1663467114.1399999</v>
      </c>
      <c r="Q15" s="110">
        <v>557838523</v>
      </c>
      <c r="R15" s="68">
        <f t="shared" si="1"/>
        <v>0.33534688979312849</v>
      </c>
      <c r="S15" s="68">
        <f t="shared" si="2"/>
        <v>0.43577240832975961</v>
      </c>
      <c r="T15" s="105">
        <v>32354884</v>
      </c>
      <c r="U15" s="102">
        <v>8443349</v>
      </c>
      <c r="V15" s="105">
        <v>23911535</v>
      </c>
      <c r="W15" s="28">
        <f t="shared" si="4"/>
        <v>127.29261047554658</v>
      </c>
      <c r="X15" s="27">
        <f t="shared" si="5"/>
        <v>4.2864617652087107E-2</v>
      </c>
    </row>
    <row r="16" spans="1:24" ht="10.5" customHeight="1" x14ac:dyDescent="0.2">
      <c r="A16" s="2" t="s">
        <v>65</v>
      </c>
      <c r="B16" s="49">
        <v>156796</v>
      </c>
      <c r="C16" s="58">
        <v>11137</v>
      </c>
      <c r="D16" s="102">
        <v>62845</v>
      </c>
      <c r="E16" s="102">
        <v>9715792.2699999996</v>
      </c>
      <c r="F16" s="102">
        <v>100390</v>
      </c>
      <c r="G16" s="102">
        <v>25495974.390000001</v>
      </c>
      <c r="H16" s="80">
        <v>3608288448.5900002</v>
      </c>
      <c r="I16" s="49">
        <f t="shared" si="0"/>
        <v>21486.476443522119</v>
      </c>
      <c r="J16" s="105">
        <v>17920405</v>
      </c>
      <c r="K16" s="102">
        <v>255574356.69999999</v>
      </c>
      <c r="L16" s="112">
        <v>167933</v>
      </c>
      <c r="M16" s="68">
        <v>0.951731368659677</v>
      </c>
      <c r="N16" s="105">
        <v>1707375000</v>
      </c>
      <c r="O16" s="49">
        <f t="shared" si="3"/>
        <v>10167.00112544884</v>
      </c>
      <c r="P16" s="107">
        <v>1663259496.8899999</v>
      </c>
      <c r="Q16" s="110">
        <v>835666054</v>
      </c>
      <c r="R16" s="68">
        <f t="shared" si="1"/>
        <v>0.50242674433096413</v>
      </c>
      <c r="S16" s="68">
        <f t="shared" si="2"/>
        <v>0.46095524805949112</v>
      </c>
      <c r="T16" s="105">
        <v>48468934</v>
      </c>
      <c r="U16" s="102">
        <v>10123848</v>
      </c>
      <c r="V16" s="105">
        <v>38345086</v>
      </c>
      <c r="W16" s="28">
        <f t="shared" si="4"/>
        <v>228.33562194446594</v>
      </c>
      <c r="X16" s="27">
        <f t="shared" si="5"/>
        <v>4.5885657095268345E-2</v>
      </c>
    </row>
    <row r="17" spans="1:24" ht="10.5" customHeight="1" x14ac:dyDescent="0.2">
      <c r="A17" s="2" t="s">
        <v>46</v>
      </c>
      <c r="B17" s="49">
        <v>289363</v>
      </c>
      <c r="C17" s="58">
        <v>4036</v>
      </c>
      <c r="D17" s="102">
        <v>121040</v>
      </c>
      <c r="E17" s="102">
        <v>25046810.440000001</v>
      </c>
      <c r="F17" s="102">
        <v>167786</v>
      </c>
      <c r="G17" s="102">
        <v>46404501.789999999</v>
      </c>
      <c r="H17" s="80">
        <v>6948545228.25</v>
      </c>
      <c r="I17" s="49">
        <f t="shared" si="0"/>
        <v>23682.920624303424</v>
      </c>
      <c r="J17" s="105">
        <v>20936379</v>
      </c>
      <c r="K17" s="102">
        <v>473184725.86000001</v>
      </c>
      <c r="L17" s="112">
        <v>293399</v>
      </c>
      <c r="M17" s="68">
        <v>0.94974184672655171</v>
      </c>
      <c r="N17" s="105">
        <v>3029733000</v>
      </c>
      <c r="O17" s="49">
        <f t="shared" si="3"/>
        <v>10326.323538935034</v>
      </c>
      <c r="P17" s="107">
        <v>3466563881.3900003</v>
      </c>
      <c r="Q17" s="110">
        <v>2332551284</v>
      </c>
      <c r="R17" s="68">
        <f t="shared" si="1"/>
        <v>0.67287128228680115</v>
      </c>
      <c r="S17" s="68">
        <f t="shared" si="2"/>
        <v>0.49889059760255156</v>
      </c>
      <c r="T17" s="105">
        <v>135288212</v>
      </c>
      <c r="U17" s="102">
        <v>19879578.489999998</v>
      </c>
      <c r="V17" s="105">
        <v>115408633.51000001</v>
      </c>
      <c r="W17" s="28">
        <f t="shared" si="4"/>
        <v>393.35046646375758</v>
      </c>
      <c r="X17" s="27">
        <f t="shared" si="5"/>
        <v>4.9477425984859935E-2</v>
      </c>
    </row>
    <row r="18" spans="1:24" ht="10.5" customHeight="1" x14ac:dyDescent="0.2">
      <c r="A18" s="2" t="s">
        <v>45</v>
      </c>
      <c r="B18" s="49">
        <v>42263</v>
      </c>
      <c r="C18" s="58">
        <v>167</v>
      </c>
      <c r="D18" s="102">
        <v>18146</v>
      </c>
      <c r="E18" s="102">
        <v>4406814.46</v>
      </c>
      <c r="F18" s="102">
        <v>23683</v>
      </c>
      <c r="G18" s="102">
        <v>6704908</v>
      </c>
      <c r="H18" s="80">
        <v>1092606691</v>
      </c>
      <c r="I18" s="49">
        <f t="shared" si="0"/>
        <v>25750.805821352817</v>
      </c>
      <c r="J18" s="105">
        <v>2190334</v>
      </c>
      <c r="K18" s="102">
        <v>71784714</v>
      </c>
      <c r="L18" s="112">
        <v>42430</v>
      </c>
      <c r="M18" s="68">
        <v>0.94872884198287233</v>
      </c>
      <c r="N18" s="105">
        <v>442101000</v>
      </c>
      <c r="O18" s="49">
        <f t="shared" si="3"/>
        <v>10419.538062691492</v>
      </c>
      <c r="P18" s="107">
        <v>580911311</v>
      </c>
      <c r="Q18" s="110">
        <v>437542962</v>
      </c>
      <c r="R18" s="68">
        <f t="shared" si="1"/>
        <v>0.75320096840049311</v>
      </c>
      <c r="S18" s="68">
        <f t="shared" si="2"/>
        <v>0.53167467834955806</v>
      </c>
      <c r="T18" s="105">
        <v>25377482</v>
      </c>
      <c r="U18" s="102">
        <v>2977390</v>
      </c>
      <c r="V18" s="105">
        <v>22400092</v>
      </c>
      <c r="W18" s="28">
        <f t="shared" si="4"/>
        <v>527.93052085788361</v>
      </c>
      <c r="X18" s="27">
        <f t="shared" si="5"/>
        <v>5.11951829772547E-2</v>
      </c>
    </row>
    <row r="19" spans="1:24" ht="10.5" customHeight="1" x14ac:dyDescent="0.2">
      <c r="A19" s="2" t="s">
        <v>44</v>
      </c>
      <c r="B19" s="49">
        <v>138390</v>
      </c>
      <c r="C19" s="58">
        <v>375</v>
      </c>
      <c r="D19" s="102">
        <v>60096</v>
      </c>
      <c r="E19" s="102">
        <v>15572667.09</v>
      </c>
      <c r="F19" s="102">
        <v>76530</v>
      </c>
      <c r="G19" s="102">
        <v>22128933.710000001</v>
      </c>
      <c r="H19" s="80">
        <v>3720387528.6199999</v>
      </c>
      <c r="I19" s="49">
        <f t="shared" si="0"/>
        <v>26810.705355240872</v>
      </c>
      <c r="J19" s="105">
        <v>8348000</v>
      </c>
      <c r="K19" s="102">
        <v>242832622</v>
      </c>
      <c r="L19" s="112">
        <v>138765</v>
      </c>
      <c r="M19" s="68">
        <v>0.94880105023486694</v>
      </c>
      <c r="N19" s="105">
        <v>1451509500</v>
      </c>
      <c r="O19" s="49">
        <f t="shared" si="3"/>
        <v>10460.198897416496</v>
      </c>
      <c r="P19" s="107">
        <v>2034393406.6199999</v>
      </c>
      <c r="Q19" s="110">
        <v>1620469691</v>
      </c>
      <c r="R19" s="68">
        <f t="shared" si="1"/>
        <v>0.79653703444325219</v>
      </c>
      <c r="S19" s="68">
        <f t="shared" si="2"/>
        <v>0.54682298308171562</v>
      </c>
      <c r="T19" s="105">
        <v>93987281</v>
      </c>
      <c r="U19" s="102">
        <v>9855639</v>
      </c>
      <c r="V19" s="105">
        <v>84131642</v>
      </c>
      <c r="W19" s="28">
        <f t="shared" si="4"/>
        <v>606.28863185961882</v>
      </c>
      <c r="X19" s="27">
        <f t="shared" si="5"/>
        <v>5.1918059601646693E-2</v>
      </c>
    </row>
    <row r="20" spans="1:24" ht="10.5" customHeight="1" x14ac:dyDescent="0.2">
      <c r="A20" s="2" t="s">
        <v>43</v>
      </c>
      <c r="B20" s="49">
        <v>139263</v>
      </c>
      <c r="C20" s="58">
        <v>347</v>
      </c>
      <c r="D20" s="102">
        <v>61459</v>
      </c>
      <c r="E20" s="102">
        <v>16954044</v>
      </c>
      <c r="F20" s="102">
        <v>75680</v>
      </c>
      <c r="G20" s="102">
        <v>22700231.289999999</v>
      </c>
      <c r="H20" s="80">
        <v>4052701164.8800001</v>
      </c>
      <c r="I20" s="49">
        <f t="shared" si="0"/>
        <v>29028.731214669438</v>
      </c>
      <c r="J20" s="105">
        <v>8425796</v>
      </c>
      <c r="K20" s="102">
        <v>265099170</v>
      </c>
      <c r="L20" s="112">
        <v>139610</v>
      </c>
      <c r="M20" s="68">
        <v>0.94536122265183264</v>
      </c>
      <c r="N20" s="105">
        <v>1471126500</v>
      </c>
      <c r="O20" s="49">
        <f t="shared" si="3"/>
        <v>10537.40061600172</v>
      </c>
      <c r="P20" s="107">
        <v>2324901290.8800001</v>
      </c>
      <c r="Q20" s="110">
        <v>1935429201</v>
      </c>
      <c r="R20" s="68">
        <f t="shared" si="1"/>
        <v>0.83247801039648406</v>
      </c>
      <c r="S20" s="68">
        <f t="shared" si="2"/>
        <v>0.57366709172321617</v>
      </c>
      <c r="T20" s="105">
        <v>112255142</v>
      </c>
      <c r="U20" s="102">
        <v>10201790</v>
      </c>
      <c r="V20" s="105">
        <v>102053352</v>
      </c>
      <c r="W20" s="28">
        <f t="shared" si="4"/>
        <v>730.98884034094976</v>
      </c>
      <c r="X20" s="27">
        <f t="shared" si="5"/>
        <v>5.2729054592785388E-2</v>
      </c>
    </row>
    <row r="21" spans="1:24" ht="10.5" customHeight="1" x14ac:dyDescent="0.2">
      <c r="A21" s="2" t="s">
        <v>42</v>
      </c>
      <c r="B21" s="49">
        <v>115699</v>
      </c>
      <c r="C21" s="58">
        <v>273</v>
      </c>
      <c r="D21" s="102">
        <v>51798</v>
      </c>
      <c r="E21" s="102">
        <v>15331347.560000001</v>
      </c>
      <c r="F21" s="102">
        <v>62012</v>
      </c>
      <c r="G21" s="102">
        <v>18948201.75</v>
      </c>
      <c r="H21" s="80">
        <v>3626020585.29</v>
      </c>
      <c r="I21" s="49">
        <f t="shared" si="0"/>
        <v>31266.345197892595</v>
      </c>
      <c r="J21" s="105">
        <v>7041553</v>
      </c>
      <c r="K21" s="102">
        <v>241808429</v>
      </c>
      <c r="L21" s="112">
        <v>115972</v>
      </c>
      <c r="M21" s="68">
        <v>0.94269317683016041</v>
      </c>
      <c r="N21" s="105">
        <v>1232443500</v>
      </c>
      <c r="O21" s="49">
        <f t="shared" si="3"/>
        <v>10627.0780878143</v>
      </c>
      <c r="P21" s="107">
        <v>2158810209.29</v>
      </c>
      <c r="Q21" s="110">
        <v>1854282196</v>
      </c>
      <c r="R21" s="68">
        <f t="shared" si="1"/>
        <v>0.85893710712524629</v>
      </c>
      <c r="S21" s="68">
        <f t="shared" si="2"/>
        <v>0.59536623097172625</v>
      </c>
      <c r="T21" s="105">
        <v>107548456</v>
      </c>
      <c r="U21" s="102">
        <v>8662401</v>
      </c>
      <c r="V21" s="105">
        <v>98886055</v>
      </c>
      <c r="W21" s="28">
        <f t="shared" si="4"/>
        <v>852.67180871244784</v>
      </c>
      <c r="X21" s="27">
        <f t="shared" si="5"/>
        <v>5.3328482155150889E-2</v>
      </c>
    </row>
    <row r="22" spans="1:24" ht="10.5" customHeight="1" x14ac:dyDescent="0.2">
      <c r="A22" s="2" t="s">
        <v>41</v>
      </c>
      <c r="B22" s="49">
        <v>161052</v>
      </c>
      <c r="C22" s="58">
        <v>394</v>
      </c>
      <c r="D22" s="102">
        <v>73518</v>
      </c>
      <c r="E22" s="102">
        <v>22974962.27</v>
      </c>
      <c r="F22" s="102">
        <v>84799</v>
      </c>
      <c r="G22" s="102">
        <v>26401709.280000001</v>
      </c>
      <c r="H22" s="80">
        <v>5504726641.1300001</v>
      </c>
      <c r="I22" s="49">
        <f t="shared" si="0"/>
        <v>34096.395334229404</v>
      </c>
      <c r="J22" s="105">
        <v>10737001</v>
      </c>
      <c r="K22" s="102">
        <v>369974293.48000002</v>
      </c>
      <c r="L22" s="112">
        <v>161446</v>
      </c>
      <c r="M22" s="68">
        <v>0.93818680520446529</v>
      </c>
      <c r="N22" s="105">
        <v>1724863500</v>
      </c>
      <c r="O22" s="49">
        <f t="shared" si="3"/>
        <v>10683.841656033597</v>
      </c>
      <c r="P22" s="107">
        <v>3420625848.6500001</v>
      </c>
      <c r="Q22" s="110">
        <v>2982150321</v>
      </c>
      <c r="R22" s="68">
        <f t="shared" si="1"/>
        <v>0.87181423895774779</v>
      </c>
      <c r="S22" s="68">
        <f t="shared" si="2"/>
        <v>0.62139794973503359</v>
      </c>
      <c r="T22" s="105">
        <v>172964863</v>
      </c>
      <c r="U22" s="102">
        <v>12310919</v>
      </c>
      <c r="V22" s="105">
        <v>160653944</v>
      </c>
      <c r="W22" s="28">
        <f t="shared" si="4"/>
        <v>995.09398808270259</v>
      </c>
      <c r="X22" s="27">
        <f t="shared" si="5"/>
        <v>5.3871846388390023E-2</v>
      </c>
    </row>
    <row r="23" spans="1:24" ht="10.5" customHeight="1" x14ac:dyDescent="0.2">
      <c r="A23" s="2" t="s">
        <v>40</v>
      </c>
      <c r="B23" s="49">
        <v>62899</v>
      </c>
      <c r="C23" s="58">
        <v>142</v>
      </c>
      <c r="D23" s="102">
        <v>29482</v>
      </c>
      <c r="E23" s="102">
        <v>9619502</v>
      </c>
      <c r="F23" s="102">
        <v>32290</v>
      </c>
      <c r="G23" s="102">
        <v>10014169</v>
      </c>
      <c r="H23" s="80">
        <v>2299911031</v>
      </c>
      <c r="I23" s="49">
        <f t="shared" si="0"/>
        <v>36482.781538998432</v>
      </c>
      <c r="J23" s="105">
        <v>5194208</v>
      </c>
      <c r="K23" s="102">
        <v>158776288</v>
      </c>
      <c r="L23" s="112">
        <v>63041</v>
      </c>
      <c r="M23" s="68">
        <v>0.93347054816832997</v>
      </c>
      <c r="N23" s="105">
        <v>676536000</v>
      </c>
      <c r="O23" s="49">
        <f t="shared" si="3"/>
        <v>10731.682555797021</v>
      </c>
      <c r="P23" s="107">
        <v>1469792951</v>
      </c>
      <c r="Q23" s="110">
        <v>1300014472</v>
      </c>
      <c r="R23" s="68">
        <f t="shared" si="1"/>
        <v>0.88448816625192805</v>
      </c>
      <c r="S23" s="68">
        <f t="shared" si="2"/>
        <v>0.63906513390691244</v>
      </c>
      <c r="T23" s="105">
        <v>75400838</v>
      </c>
      <c r="U23" s="102">
        <v>4401592</v>
      </c>
      <c r="V23" s="105">
        <v>70999246</v>
      </c>
      <c r="W23" s="28">
        <f t="shared" si="4"/>
        <v>1126.2392094034042</v>
      </c>
      <c r="X23" s="27">
        <f t="shared" si="5"/>
        <v>5.4614196633343326E-2</v>
      </c>
    </row>
    <row r="24" spans="1:24" ht="10.5" customHeight="1" x14ac:dyDescent="0.2">
      <c r="A24" s="2" t="s">
        <v>39</v>
      </c>
      <c r="B24" s="49">
        <v>172939</v>
      </c>
      <c r="C24" s="58">
        <v>400</v>
      </c>
      <c r="D24" s="102">
        <v>82443</v>
      </c>
      <c r="E24" s="102">
        <v>27847017.859999999</v>
      </c>
      <c r="F24" s="102">
        <v>87423</v>
      </c>
      <c r="G24" s="102">
        <v>27005568.34</v>
      </c>
      <c r="H24" s="80">
        <v>6767135460.9300003</v>
      </c>
      <c r="I24" s="49">
        <f t="shared" si="0"/>
        <v>39039.889816659845</v>
      </c>
      <c r="J24" s="105">
        <v>18663154</v>
      </c>
      <c r="K24" s="102">
        <v>476003664.5</v>
      </c>
      <c r="L24" s="112">
        <v>173339</v>
      </c>
      <c r="M24" s="68">
        <v>0.9257732179003082</v>
      </c>
      <c r="N24" s="105">
        <v>1859889000</v>
      </c>
      <c r="O24" s="49">
        <f t="shared" si="3"/>
        <v>10729.778064947877</v>
      </c>
      <c r="P24" s="107">
        <v>4449905950.4300003</v>
      </c>
      <c r="Q24" s="110">
        <v>4001574389</v>
      </c>
      <c r="R24" s="68">
        <f t="shared" si="1"/>
        <v>0.89924920516877949</v>
      </c>
      <c r="S24" s="68">
        <f t="shared" si="2"/>
        <v>0.65757601220213413</v>
      </c>
      <c r="T24" s="105">
        <v>232091670</v>
      </c>
      <c r="U24" s="102">
        <v>12094228</v>
      </c>
      <c r="V24" s="105">
        <v>219997442</v>
      </c>
      <c r="W24" s="28">
        <f t="shared" si="4"/>
        <v>1269.1745192945616</v>
      </c>
      <c r="X24" s="27">
        <f t="shared" si="5"/>
        <v>5.497772142003781E-2</v>
      </c>
    </row>
    <row r="25" spans="1:24" ht="10.5" customHeight="1" x14ac:dyDescent="0.2">
      <c r="A25" s="2" t="s">
        <v>38</v>
      </c>
      <c r="B25" s="49">
        <v>194754</v>
      </c>
      <c r="C25" s="58">
        <v>415</v>
      </c>
      <c r="D25" s="102">
        <v>96199</v>
      </c>
      <c r="E25" s="102">
        <v>34912789.269999996</v>
      </c>
      <c r="F25" s="102">
        <v>95378</v>
      </c>
      <c r="G25" s="102">
        <v>30376673</v>
      </c>
      <c r="H25" s="80">
        <v>8598840893.1100006</v>
      </c>
      <c r="I25" s="49">
        <f t="shared" si="0"/>
        <v>44058.435986811433</v>
      </c>
      <c r="J25" s="105">
        <v>16681150</v>
      </c>
      <c r="K25" s="102">
        <v>640903796.12</v>
      </c>
      <c r="L25" s="112">
        <v>195169</v>
      </c>
      <c r="M25" s="68">
        <v>0.90890843807776311</v>
      </c>
      <c r="N25" s="105">
        <v>2118796500</v>
      </c>
      <c r="O25" s="49">
        <f t="shared" si="3"/>
        <v>10856.214357812973</v>
      </c>
      <c r="P25" s="107">
        <v>5855821746.9900007</v>
      </c>
      <c r="Q25" s="110">
        <v>5351496852</v>
      </c>
      <c r="R25" s="68">
        <f t="shared" si="1"/>
        <v>0.91387632397635177</v>
      </c>
      <c r="S25" s="68">
        <f t="shared" si="2"/>
        <v>0.68100129073002147</v>
      </c>
      <c r="T25" s="105">
        <v>310387270</v>
      </c>
      <c r="U25" s="102">
        <v>13061632</v>
      </c>
      <c r="V25" s="105">
        <v>297325638</v>
      </c>
      <c r="W25" s="28">
        <f t="shared" si="4"/>
        <v>1523.4265585210767</v>
      </c>
      <c r="X25" s="27">
        <f t="shared" si="5"/>
        <v>5.5559340913912958E-2</v>
      </c>
    </row>
    <row r="26" spans="1:24" ht="10.5" customHeight="1" x14ac:dyDescent="0.2">
      <c r="A26" s="2" t="s">
        <v>37</v>
      </c>
      <c r="B26" s="49">
        <v>291237</v>
      </c>
      <c r="C26" s="58">
        <v>707</v>
      </c>
      <c r="D26" s="102">
        <v>148369</v>
      </c>
      <c r="E26" s="102">
        <v>61669644.370000005</v>
      </c>
      <c r="F26" s="102">
        <v>139090</v>
      </c>
      <c r="G26" s="102">
        <v>46963462.829999998</v>
      </c>
      <c r="H26" s="80">
        <v>15278959056.6</v>
      </c>
      <c r="I26" s="49">
        <f t="shared" si="0"/>
        <v>52335.239143808401</v>
      </c>
      <c r="J26" s="105">
        <v>33475224</v>
      </c>
      <c r="K26" s="102">
        <v>1123941955.98</v>
      </c>
      <c r="L26" s="112">
        <v>291944</v>
      </c>
      <c r="M26" s="68">
        <v>0.87994839860869145</v>
      </c>
      <c r="N26" s="105">
        <v>3285772500</v>
      </c>
      <c r="O26" s="49">
        <f t="shared" si="3"/>
        <v>11254.804003507523</v>
      </c>
      <c r="P26" s="107">
        <v>10902719824.620001</v>
      </c>
      <c r="Q26" s="110">
        <v>10130141777</v>
      </c>
      <c r="R26" s="68">
        <f t="shared" si="1"/>
        <v>0.92913896164923893</v>
      </c>
      <c r="S26" s="68">
        <f t="shared" si="2"/>
        <v>0.71357739648568463</v>
      </c>
      <c r="T26" s="105">
        <v>587548235</v>
      </c>
      <c r="U26" s="102">
        <v>21937459</v>
      </c>
      <c r="V26" s="105">
        <v>565610776</v>
      </c>
      <c r="W26" s="28">
        <f t="shared" ref="W26:W36" si="6">V26/L26</f>
        <v>1937.3947606390266</v>
      </c>
      <c r="X26" s="27">
        <f t="shared" si="5"/>
        <v>5.5834438298207445E-2</v>
      </c>
    </row>
    <row r="27" spans="1:24" ht="10.5" customHeight="1" x14ac:dyDescent="0.2">
      <c r="A27" s="2" t="s">
        <v>36</v>
      </c>
      <c r="B27" s="49">
        <v>207469</v>
      </c>
      <c r="C27" s="58">
        <v>507</v>
      </c>
      <c r="D27" s="102">
        <v>107165</v>
      </c>
      <c r="E27" s="102">
        <v>52385346.120000005</v>
      </c>
      <c r="F27" s="102">
        <v>98236</v>
      </c>
      <c r="G27" s="102">
        <v>36580522.939999998</v>
      </c>
      <c r="H27" s="80">
        <v>13169828052.709999</v>
      </c>
      <c r="I27" s="49">
        <f t="shared" si="0"/>
        <v>63323.787613522712</v>
      </c>
      <c r="J27" s="105">
        <v>42731798</v>
      </c>
      <c r="K27" s="102">
        <v>878597008</v>
      </c>
      <c r="L27" s="112">
        <v>207976</v>
      </c>
      <c r="M27" s="68">
        <v>0.84485392089954825</v>
      </c>
      <c r="N27" s="105">
        <v>2492898000</v>
      </c>
      <c r="O27" s="49">
        <f t="shared" si="3"/>
        <v>11986.469592645306</v>
      </c>
      <c r="P27" s="107">
        <v>9841064842.7099991</v>
      </c>
      <c r="Q27" s="110">
        <v>9301648019</v>
      </c>
      <c r="R27" s="68">
        <f t="shared" si="1"/>
        <v>0.9451871487149498</v>
      </c>
      <c r="S27" s="68">
        <f t="shared" si="2"/>
        <v>0.74724322924512065</v>
      </c>
      <c r="T27" s="105">
        <v>539495649</v>
      </c>
      <c r="U27" s="102">
        <v>19053880</v>
      </c>
      <c r="V27" s="105">
        <v>520441769</v>
      </c>
      <c r="W27" s="28">
        <f t="shared" si="6"/>
        <v>2502.4126293418472</v>
      </c>
      <c r="X27" s="27">
        <f t="shared" si="5"/>
        <v>5.5951565565254699E-2</v>
      </c>
    </row>
    <row r="28" spans="1:24" ht="10.5" customHeight="1" x14ac:dyDescent="0.2">
      <c r="A28" s="2" t="s">
        <v>35</v>
      </c>
      <c r="B28" s="49">
        <v>153899</v>
      </c>
      <c r="C28" s="58">
        <v>392</v>
      </c>
      <c r="D28" s="102">
        <v>81033</v>
      </c>
      <c r="E28" s="102">
        <v>45520005.010000005</v>
      </c>
      <c r="F28" s="102">
        <v>71745</v>
      </c>
      <c r="G28" s="102">
        <v>28351528.920000002</v>
      </c>
      <c r="H28" s="80">
        <v>11398171681.629999</v>
      </c>
      <c r="I28" s="49">
        <f t="shared" si="0"/>
        <v>73874.507791316399</v>
      </c>
      <c r="J28" s="105">
        <v>30785524</v>
      </c>
      <c r="K28" s="102">
        <v>652553378</v>
      </c>
      <c r="L28" s="112">
        <v>154291</v>
      </c>
      <c r="M28" s="68">
        <v>0.82090640163445983</v>
      </c>
      <c r="N28" s="105">
        <v>1962628500</v>
      </c>
      <c r="O28" s="49">
        <f t="shared" si="3"/>
        <v>12720.304489568412</v>
      </c>
      <c r="P28" s="107">
        <v>8813775327.6299992</v>
      </c>
      <c r="Q28" s="110">
        <v>8450226691</v>
      </c>
      <c r="R28" s="68">
        <f t="shared" si="1"/>
        <v>0.95875222329637522</v>
      </c>
      <c r="S28" s="68">
        <f t="shared" si="2"/>
        <v>0.77326220150156422</v>
      </c>
      <c r="T28" s="105">
        <v>490113385</v>
      </c>
      <c r="U28" s="102">
        <v>16981519</v>
      </c>
      <c r="V28" s="105">
        <v>473131866</v>
      </c>
      <c r="W28" s="28">
        <f t="shared" si="6"/>
        <v>3066.4903720891043</v>
      </c>
      <c r="X28" s="27">
        <f t="shared" si="5"/>
        <v>5.5990434730456867E-2</v>
      </c>
    </row>
    <row r="29" spans="1:24" ht="10.5" customHeight="1" x14ac:dyDescent="0.2">
      <c r="A29" s="2" t="s">
        <v>34</v>
      </c>
      <c r="B29" s="49">
        <v>165586</v>
      </c>
      <c r="C29" s="58">
        <v>429</v>
      </c>
      <c r="D29" s="102">
        <v>90286</v>
      </c>
      <c r="E29" s="102">
        <v>56828253.630000003</v>
      </c>
      <c r="F29" s="102">
        <v>74456</v>
      </c>
      <c r="G29" s="102">
        <v>31614709.489999998</v>
      </c>
      <c r="H29" s="80">
        <v>14395997875.6</v>
      </c>
      <c r="I29" s="49">
        <f t="shared" si="0"/>
        <v>86715.043072011569</v>
      </c>
      <c r="J29" s="105">
        <v>38650248</v>
      </c>
      <c r="K29" s="102">
        <v>681104960</v>
      </c>
      <c r="L29" s="112">
        <v>166015</v>
      </c>
      <c r="M29" s="68">
        <v>0.7888347207967461</v>
      </c>
      <c r="N29" s="105">
        <v>2222041500</v>
      </c>
      <c r="O29" s="49">
        <f t="shared" si="3"/>
        <v>13384.582718429057</v>
      </c>
      <c r="P29" s="107">
        <v>11531501663.6</v>
      </c>
      <c r="Q29" s="110">
        <v>11127253937</v>
      </c>
      <c r="R29" s="68">
        <f t="shared" si="1"/>
        <v>0.96494405166015484</v>
      </c>
      <c r="S29" s="68">
        <f t="shared" si="2"/>
        <v>0.80102135074255054</v>
      </c>
      <c r="T29" s="105">
        <v>645380780</v>
      </c>
      <c r="U29" s="102">
        <v>22554278</v>
      </c>
      <c r="V29" s="105">
        <v>622826502</v>
      </c>
      <c r="W29" s="28">
        <f t="shared" si="6"/>
        <v>3751.6278769990663</v>
      </c>
      <c r="X29" s="27">
        <f t="shared" si="5"/>
        <v>5.5973064470920056E-2</v>
      </c>
    </row>
    <row r="30" spans="1:24" ht="10.5" customHeight="1" x14ac:dyDescent="0.2">
      <c r="A30" s="2" t="s">
        <v>33</v>
      </c>
      <c r="B30" s="49">
        <v>42842</v>
      </c>
      <c r="C30" s="58">
        <v>94</v>
      </c>
      <c r="D30" s="102">
        <v>24014</v>
      </c>
      <c r="E30" s="102">
        <v>16497943</v>
      </c>
      <c r="F30" s="102">
        <v>18652</v>
      </c>
      <c r="G30" s="102">
        <v>8434555</v>
      </c>
      <c r="H30" s="80">
        <v>4174768173.4499998</v>
      </c>
      <c r="I30" s="49">
        <f t="shared" si="0"/>
        <v>97232.349856763554</v>
      </c>
      <c r="J30" s="105">
        <v>12646820</v>
      </c>
      <c r="K30" s="102">
        <v>172620967.66</v>
      </c>
      <c r="L30" s="112">
        <v>42936</v>
      </c>
      <c r="M30" s="68">
        <v>0.76257459505541347</v>
      </c>
      <c r="N30" s="105">
        <v>589954500</v>
      </c>
      <c r="O30" s="49">
        <f t="shared" si="3"/>
        <v>13740.322806036893</v>
      </c>
      <c r="P30" s="107">
        <v>3424839525.79</v>
      </c>
      <c r="Q30" s="110">
        <v>3325151442</v>
      </c>
      <c r="R30" s="68">
        <f t="shared" si="1"/>
        <v>0.97089262634371021</v>
      </c>
      <c r="S30" s="68">
        <f t="shared" si="2"/>
        <v>0.82036639724589455</v>
      </c>
      <c r="T30" s="105">
        <v>192858712</v>
      </c>
      <c r="U30" s="102">
        <v>6686732</v>
      </c>
      <c r="V30" s="105">
        <v>186171980</v>
      </c>
      <c r="W30" s="28">
        <f t="shared" si="6"/>
        <v>4336.034563070617</v>
      </c>
      <c r="X30" s="27">
        <f t="shared" si="5"/>
        <v>5.5989022830196855E-2</v>
      </c>
    </row>
    <row r="31" spans="1:24" ht="10.5" customHeight="1" x14ac:dyDescent="0.2">
      <c r="A31" s="2" t="s">
        <v>32</v>
      </c>
      <c r="B31" s="49">
        <v>123030</v>
      </c>
      <c r="C31" s="58">
        <v>253</v>
      </c>
      <c r="D31" s="102">
        <v>75843</v>
      </c>
      <c r="E31" s="102">
        <v>58208965.729999997</v>
      </c>
      <c r="F31" s="102">
        <v>46617</v>
      </c>
      <c r="G31" s="102">
        <v>23539953</v>
      </c>
      <c r="H31" s="80">
        <v>13456377420.82</v>
      </c>
      <c r="I31" s="49">
        <f t="shared" si="0"/>
        <v>109150.30799720967</v>
      </c>
      <c r="J31" s="105">
        <v>47752431</v>
      </c>
      <c r="K31" s="102">
        <v>499441629</v>
      </c>
      <c r="L31" s="112">
        <v>123283</v>
      </c>
      <c r="M31" s="68">
        <v>0.72417175751879703</v>
      </c>
      <c r="N31" s="105">
        <v>1719796500</v>
      </c>
      <c r="O31" s="49">
        <f t="shared" si="3"/>
        <v>13949.989049585101</v>
      </c>
      <c r="P31" s="107">
        <v>11284891722.82</v>
      </c>
      <c r="Q31" s="110">
        <v>10979140772</v>
      </c>
      <c r="R31" s="68">
        <f t="shared" si="1"/>
        <v>0.97290616885568171</v>
      </c>
      <c r="S31" s="68">
        <f t="shared" si="2"/>
        <v>0.83862776510413339</v>
      </c>
      <c r="T31" s="105">
        <v>636790355</v>
      </c>
      <c r="U31" s="102">
        <v>16005482</v>
      </c>
      <c r="V31" s="105">
        <v>620784873</v>
      </c>
      <c r="W31" s="28">
        <f t="shared" si="6"/>
        <v>5035.4458684490155</v>
      </c>
      <c r="X31" s="27">
        <f t="shared" si="5"/>
        <v>5.6542209075520905E-2</v>
      </c>
    </row>
    <row r="32" spans="1:24" ht="10.5" customHeight="1" x14ac:dyDescent="0.2">
      <c r="A32" s="1" t="s">
        <v>31</v>
      </c>
      <c r="B32" s="49">
        <v>69197</v>
      </c>
      <c r="C32" s="58">
        <v>137</v>
      </c>
      <c r="D32" s="102">
        <v>44469</v>
      </c>
      <c r="E32" s="102">
        <v>41223914</v>
      </c>
      <c r="F32" s="102">
        <v>24393</v>
      </c>
      <c r="G32" s="102">
        <v>15582693</v>
      </c>
      <c r="H32" s="80">
        <v>8997390924</v>
      </c>
      <c r="I32" s="49">
        <f t="shared" si="0"/>
        <v>129768.81362679205</v>
      </c>
      <c r="J32" s="105">
        <v>41327273</v>
      </c>
      <c r="K32" s="102">
        <v>298653687</v>
      </c>
      <c r="L32" s="112">
        <v>69334</v>
      </c>
      <c r="M32" s="68">
        <v>0.65159247042017909</v>
      </c>
      <c r="N32" s="105">
        <v>981865500</v>
      </c>
      <c r="O32" s="49">
        <f t="shared" si="3"/>
        <v>14161.385467447428</v>
      </c>
      <c r="P32" s="107">
        <v>7758199010</v>
      </c>
      <c r="Q32" s="110">
        <v>7560115158</v>
      </c>
      <c r="R32" s="68">
        <f t="shared" si="1"/>
        <v>0.9744678047386155</v>
      </c>
      <c r="S32" s="68">
        <f t="shared" si="2"/>
        <v>0.86227208259957566</v>
      </c>
      <c r="T32" s="105">
        <v>438486914</v>
      </c>
      <c r="U32" s="102">
        <v>10539421</v>
      </c>
      <c r="V32" s="105">
        <v>427947493</v>
      </c>
      <c r="W32" s="28">
        <f t="shared" si="6"/>
        <v>6172.2602619205582</v>
      </c>
      <c r="X32" s="27">
        <f t="shared" si="5"/>
        <v>5.6605948991021969E-2</v>
      </c>
    </row>
    <row r="33" spans="1:24" ht="10.5" customHeight="1" x14ac:dyDescent="0.2">
      <c r="A33" s="2" t="s">
        <v>30</v>
      </c>
      <c r="B33" s="49">
        <v>64642</v>
      </c>
      <c r="C33" s="58">
        <v>151</v>
      </c>
      <c r="D33" s="102">
        <v>43224</v>
      </c>
      <c r="E33" s="102">
        <v>53351397.019999996</v>
      </c>
      <c r="F33" s="102">
        <v>21144</v>
      </c>
      <c r="G33" s="102">
        <v>18703780.009999998</v>
      </c>
      <c r="H33" s="80">
        <v>10265645077</v>
      </c>
      <c r="I33" s="49">
        <f t="shared" si="0"/>
        <v>158437.56388807434</v>
      </c>
      <c r="J33" s="105">
        <v>79207656</v>
      </c>
      <c r="K33" s="102">
        <v>311055982</v>
      </c>
      <c r="L33" s="112">
        <v>64793</v>
      </c>
      <c r="M33" s="68">
        <v>0.55880602678763935</v>
      </c>
      <c r="N33" s="105">
        <v>922441500</v>
      </c>
      <c r="O33" s="49">
        <f t="shared" si="3"/>
        <v>14236.746253453304</v>
      </c>
      <c r="P33" s="107">
        <v>9111355251</v>
      </c>
      <c r="Q33" s="110">
        <v>8862785175</v>
      </c>
      <c r="R33" s="68">
        <f t="shared" si="1"/>
        <v>0.97271864951454734</v>
      </c>
      <c r="S33" s="68">
        <f t="shared" si="2"/>
        <v>0.88755798419466436</v>
      </c>
      <c r="T33" s="105">
        <v>514041595</v>
      </c>
      <c r="U33" s="102">
        <v>13996817</v>
      </c>
      <c r="V33" s="105">
        <v>500044778</v>
      </c>
      <c r="W33" s="28">
        <f t="shared" si="6"/>
        <v>7717.5740897936503</v>
      </c>
      <c r="X33" s="27">
        <f t="shared" si="5"/>
        <v>5.6420726456342205E-2</v>
      </c>
    </row>
    <row r="34" spans="1:24" ht="10.5" customHeight="1" x14ac:dyDescent="0.2">
      <c r="A34" s="2" t="s">
        <v>29</v>
      </c>
      <c r="B34" s="49">
        <v>26030</v>
      </c>
      <c r="C34" s="58">
        <v>68</v>
      </c>
      <c r="D34" s="102">
        <v>17747</v>
      </c>
      <c r="E34" s="102">
        <v>31006693</v>
      </c>
      <c r="F34" s="102">
        <v>8159</v>
      </c>
      <c r="G34" s="102">
        <v>10786336.33</v>
      </c>
      <c r="H34" s="80">
        <v>5194060792</v>
      </c>
      <c r="I34" s="49">
        <f t="shared" si="0"/>
        <v>199021.41129588475</v>
      </c>
      <c r="J34" s="105">
        <v>49956814</v>
      </c>
      <c r="K34" s="102">
        <v>142728505.49000001</v>
      </c>
      <c r="L34" s="112">
        <v>26098</v>
      </c>
      <c r="M34" s="68">
        <v>0.45345240991069258</v>
      </c>
      <c r="N34" s="105">
        <v>372639000</v>
      </c>
      <c r="O34" s="49">
        <f t="shared" si="3"/>
        <v>14278.450455973638</v>
      </c>
      <c r="P34" s="107">
        <v>4728650100.5100002</v>
      </c>
      <c r="Q34" s="110">
        <v>4625525051</v>
      </c>
      <c r="R34" s="68">
        <f t="shared" si="1"/>
        <v>0.9781914399843461</v>
      </c>
      <c r="S34" s="68">
        <f t="shared" si="2"/>
        <v>0.91039560179833956</v>
      </c>
      <c r="T34" s="105">
        <v>268280479</v>
      </c>
      <c r="U34" s="102">
        <v>8128913</v>
      </c>
      <c r="V34" s="105">
        <v>260151566</v>
      </c>
      <c r="W34" s="28">
        <f t="shared" si="6"/>
        <v>9968.2568012874544</v>
      </c>
      <c r="X34" s="27">
        <f t="shared" si="5"/>
        <v>5.624260232765519E-2</v>
      </c>
    </row>
    <row r="35" spans="1:24" ht="10.5" customHeight="1" x14ac:dyDescent="0.2">
      <c r="A35" s="8" t="s">
        <v>4</v>
      </c>
      <c r="B35" s="49">
        <v>32501</v>
      </c>
      <c r="C35" s="58">
        <v>136</v>
      </c>
      <c r="D35" s="103">
        <v>20282</v>
      </c>
      <c r="E35" s="103">
        <v>91944004</v>
      </c>
      <c r="F35" s="103">
        <v>12102</v>
      </c>
      <c r="G35" s="103">
        <v>48406839.25</v>
      </c>
      <c r="H35" s="80">
        <v>12323598141</v>
      </c>
      <c r="I35" s="49">
        <f t="shared" si="0"/>
        <v>377595.92306278151</v>
      </c>
      <c r="J35" s="105">
        <v>281454996</v>
      </c>
      <c r="K35" s="103">
        <v>281919788</v>
      </c>
      <c r="L35" s="112">
        <v>32637</v>
      </c>
      <c r="M35" s="68">
        <v>0.28093446842209463</v>
      </c>
      <c r="N35" s="105">
        <v>462157500</v>
      </c>
      <c r="O35" s="49">
        <f t="shared" si="3"/>
        <v>14160.538652449673</v>
      </c>
      <c r="P35" s="107">
        <v>11860975849</v>
      </c>
      <c r="Q35" s="111">
        <v>11489273527</v>
      </c>
      <c r="R35" s="74">
        <f t="shared" si="1"/>
        <v>0.96866174193994858</v>
      </c>
      <c r="S35" s="74">
        <f t="shared" si="2"/>
        <v>0.96246045296942306</v>
      </c>
      <c r="T35" s="105">
        <v>666377900</v>
      </c>
      <c r="U35" s="103">
        <v>45568330</v>
      </c>
      <c r="V35" s="105">
        <v>620809570</v>
      </c>
      <c r="W35" s="28">
        <f t="shared" si="6"/>
        <v>19021.649355026504</v>
      </c>
      <c r="X35" s="27">
        <f t="shared" si="5"/>
        <v>5.4033840219843865E-2</v>
      </c>
    </row>
    <row r="36" spans="1:24" ht="10.5" customHeight="1" thickBot="1" x14ac:dyDescent="0.25">
      <c r="A36" s="24" t="s">
        <v>1</v>
      </c>
      <c r="B36" s="30">
        <f t="shared" ref="B36:V36" si="7">SUM(B13:B35)</f>
        <v>2965982</v>
      </c>
      <c r="C36" s="30">
        <f t="shared" si="7"/>
        <v>857851</v>
      </c>
      <c r="D36" s="30">
        <f t="shared" ref="D36:G36" si="8">SUM(D13:D35)</f>
        <v>1428810</v>
      </c>
      <c r="E36" s="30">
        <f t="shared" si="8"/>
        <v>700141950.46000004</v>
      </c>
      <c r="F36" s="30">
        <f t="shared" si="8"/>
        <v>2023523</v>
      </c>
      <c r="G36" s="30">
        <f t="shared" si="8"/>
        <v>642323148.30999994</v>
      </c>
      <c r="H36" s="81">
        <f t="shared" si="7"/>
        <v>169611523181.63998</v>
      </c>
      <c r="I36" s="76">
        <f t="shared" si="0"/>
        <v>44356.414932775566</v>
      </c>
      <c r="J36" s="30">
        <f t="shared" si="7"/>
        <v>1152443663</v>
      </c>
      <c r="K36" s="30">
        <f t="shared" si="7"/>
        <v>12574676714.699999</v>
      </c>
      <c r="L36" s="30">
        <f t="shared" si="7"/>
        <v>3823833</v>
      </c>
      <c r="M36" s="69">
        <v>0.85848693152504385</v>
      </c>
      <c r="N36" s="30">
        <f t="shared" si="7"/>
        <v>42345249000</v>
      </c>
      <c r="O36" s="30">
        <f t="shared" si="3"/>
        <v>11074.031998782373</v>
      </c>
      <c r="P36" s="30">
        <f t="shared" si="7"/>
        <v>115844041129.93999</v>
      </c>
      <c r="Q36" s="30">
        <f t="shared" si="7"/>
        <v>103799980515</v>
      </c>
      <c r="R36" s="69">
        <f t="shared" si="1"/>
        <v>0.89603210922665932</v>
      </c>
      <c r="S36" s="69">
        <f t="shared" si="2"/>
        <v>0.68299629032799003</v>
      </c>
      <c r="T36" s="30">
        <f t="shared" si="7"/>
        <v>6337678936</v>
      </c>
      <c r="U36" s="30">
        <f t="shared" si="7"/>
        <v>296906738.49000001</v>
      </c>
      <c r="V36" s="30">
        <f t="shared" si="7"/>
        <v>6040772197.5100002</v>
      </c>
      <c r="W36" s="31">
        <f t="shared" si="6"/>
        <v>1579.7688333957053</v>
      </c>
      <c r="X36" s="32">
        <f>V36/SUM(Q14:Q35)</f>
        <v>5.528285027667805E-2</v>
      </c>
    </row>
    <row r="37" spans="1:24" ht="11.25" customHeight="1" thickBot="1" x14ac:dyDescent="0.25">
      <c r="A37" s="42" t="s">
        <v>100</v>
      </c>
      <c r="B37" s="82"/>
      <c r="C37" s="82"/>
      <c r="D37" s="82"/>
      <c r="E37" s="82"/>
      <c r="F37" s="82"/>
      <c r="G37" s="82"/>
      <c r="H37" s="44"/>
      <c r="I37" s="44"/>
      <c r="J37" s="44"/>
      <c r="K37" s="45" t="s">
        <v>15</v>
      </c>
      <c r="L37" s="44"/>
      <c r="M37" s="45"/>
      <c r="N37" s="45"/>
      <c r="O37" s="45"/>
      <c r="P37" s="47"/>
      <c r="Q37" s="47"/>
      <c r="R37" s="47"/>
      <c r="S37" s="47"/>
      <c r="T37" s="44"/>
      <c r="U37" s="48"/>
      <c r="V37" s="48"/>
      <c r="W37" s="42"/>
      <c r="X37" s="42"/>
    </row>
    <row r="38" spans="1:24" ht="10.5" customHeight="1" x14ac:dyDescent="0.2">
      <c r="A38" s="2" t="s">
        <v>5</v>
      </c>
      <c r="B38" s="85">
        <v>255</v>
      </c>
      <c r="C38" s="85">
        <v>47190</v>
      </c>
      <c r="D38" s="101">
        <v>362</v>
      </c>
      <c r="E38" s="101">
        <v>311732</v>
      </c>
      <c r="F38" s="101">
        <v>12073</v>
      </c>
      <c r="G38" s="101">
        <v>13273486</v>
      </c>
      <c r="H38" s="109">
        <v>-3803742326</v>
      </c>
      <c r="I38" s="113">
        <f t="shared" ref="I38:I57" si="9">H38/L38</f>
        <v>-80171.616102855944</v>
      </c>
      <c r="J38" s="104">
        <v>349037236</v>
      </c>
      <c r="K38" s="101">
        <v>94665180</v>
      </c>
      <c r="L38" s="101">
        <v>47445</v>
      </c>
      <c r="M38" s="67">
        <v>0.64032660773331529</v>
      </c>
      <c r="N38" s="104">
        <v>490734000</v>
      </c>
      <c r="O38" s="33">
        <f t="shared" ref="O38:O57" si="10">N38/L38</f>
        <v>10343.218463484034</v>
      </c>
      <c r="P38" s="106">
        <v>-4040104270</v>
      </c>
      <c r="Q38" s="109">
        <v>-2370712601</v>
      </c>
      <c r="R38" s="114">
        <f t="shared" ref="R38:R57" si="11">Q38/P38</f>
        <v>0.5867949049245702</v>
      </c>
      <c r="S38" s="114">
        <f t="shared" ref="S38:S57" si="12">P38/H38</f>
        <v>1.0621393153748553</v>
      </c>
      <c r="T38" s="104">
        <v>639262</v>
      </c>
      <c r="U38" s="101">
        <v>28834</v>
      </c>
      <c r="V38" s="104">
        <v>610428</v>
      </c>
      <c r="W38" s="59">
        <f t="shared" ref="W38:W57" si="13">V38/L38</f>
        <v>12.866013278533039</v>
      </c>
      <c r="X38" s="37">
        <f t="shared" ref="X38:X57" si="14">V38/H38</f>
        <v>-1.6048090214405337E-4</v>
      </c>
    </row>
    <row r="39" spans="1:24" ht="10.5" customHeight="1" x14ac:dyDescent="0.2">
      <c r="A39" s="12" t="s">
        <v>66</v>
      </c>
      <c r="B39" s="36">
        <v>240</v>
      </c>
      <c r="C39" s="36">
        <v>204717</v>
      </c>
      <c r="D39" s="102">
        <v>558</v>
      </c>
      <c r="E39" s="102">
        <v>178811</v>
      </c>
      <c r="F39" s="102">
        <v>120540</v>
      </c>
      <c r="G39" s="102">
        <v>7503962</v>
      </c>
      <c r="H39" s="110">
        <v>453914603.30000001</v>
      </c>
      <c r="I39" s="36">
        <f t="shared" si="9"/>
        <v>2214.682120152032</v>
      </c>
      <c r="J39" s="105">
        <v>10209188</v>
      </c>
      <c r="K39" s="102">
        <v>10090493</v>
      </c>
      <c r="L39" s="102">
        <v>204957</v>
      </c>
      <c r="M39" s="68">
        <v>0.94972359562016062</v>
      </c>
      <c r="N39" s="105">
        <v>1713228000</v>
      </c>
      <c r="O39" s="49">
        <f t="shared" si="10"/>
        <v>8358.963099576984</v>
      </c>
      <c r="P39" s="107">
        <v>-1259194701.6999998</v>
      </c>
      <c r="Q39" s="115">
        <v>-1235703772</v>
      </c>
      <c r="R39" s="68">
        <f t="shared" si="11"/>
        <v>0.98134448178007305</v>
      </c>
      <c r="S39" s="72">
        <f t="shared" si="12"/>
        <v>-2.7740784115460069</v>
      </c>
      <c r="T39" s="105">
        <v>203559</v>
      </c>
      <c r="U39" s="102">
        <v>4536</v>
      </c>
      <c r="V39" s="105">
        <v>199023</v>
      </c>
      <c r="W39" s="38">
        <f t="shared" si="13"/>
        <v>0.97104758559112403</v>
      </c>
      <c r="X39" s="37">
        <f t="shared" si="14"/>
        <v>4.3845912546784107E-4</v>
      </c>
    </row>
    <row r="40" spans="1:24" ht="10.5" customHeight="1" x14ac:dyDescent="0.2">
      <c r="A40" s="12" t="s">
        <v>67</v>
      </c>
      <c r="B40" s="36">
        <v>115758</v>
      </c>
      <c r="C40" s="36">
        <v>297089</v>
      </c>
      <c r="D40" s="102">
        <v>33220</v>
      </c>
      <c r="E40" s="102">
        <v>2202078.16</v>
      </c>
      <c r="F40" s="102">
        <v>300425</v>
      </c>
      <c r="G40" s="102">
        <v>39885923.25</v>
      </c>
      <c r="H40" s="110">
        <v>2948868846.96</v>
      </c>
      <c r="I40" s="36">
        <f t="shared" si="9"/>
        <v>7142.7643823498775</v>
      </c>
      <c r="J40" s="105">
        <v>18388710</v>
      </c>
      <c r="K40" s="102">
        <v>50113455</v>
      </c>
      <c r="L40" s="102">
        <v>412847</v>
      </c>
      <c r="M40" s="68">
        <v>0.98472514078678408</v>
      </c>
      <c r="N40" s="105">
        <v>3679243500</v>
      </c>
      <c r="O40" s="49">
        <f t="shared" si="10"/>
        <v>8911.8813991624011</v>
      </c>
      <c r="P40" s="107">
        <v>-762099398.03999996</v>
      </c>
      <c r="Q40" s="115">
        <v>-747095544</v>
      </c>
      <c r="R40" s="68">
        <f t="shared" si="11"/>
        <v>0.9803124709472445</v>
      </c>
      <c r="S40" s="72">
        <f t="shared" si="12"/>
        <v>-0.2584378748568798</v>
      </c>
      <c r="T40" s="105">
        <v>9172304</v>
      </c>
      <c r="U40" s="102">
        <v>751840</v>
      </c>
      <c r="V40" s="105">
        <v>8420464</v>
      </c>
      <c r="W40" s="38">
        <f t="shared" si="13"/>
        <v>20.396088623630547</v>
      </c>
      <c r="X40" s="37">
        <f t="shared" si="14"/>
        <v>2.8554894900397784E-3</v>
      </c>
    </row>
    <row r="41" spans="1:24" ht="10.5" customHeight="1" x14ac:dyDescent="0.2">
      <c r="A41" s="12" t="s">
        <v>61</v>
      </c>
      <c r="B41" s="36">
        <v>224488</v>
      </c>
      <c r="C41" s="36">
        <v>150195</v>
      </c>
      <c r="D41" s="102">
        <v>98537</v>
      </c>
      <c r="E41" s="102">
        <v>14110534.210000001</v>
      </c>
      <c r="F41" s="102">
        <v>223942</v>
      </c>
      <c r="G41" s="102">
        <v>44483453.5</v>
      </c>
      <c r="H41" s="110">
        <v>4687860112.6000004</v>
      </c>
      <c r="I41" s="36">
        <f t="shared" si="9"/>
        <v>12511.536719306721</v>
      </c>
      <c r="J41" s="105">
        <v>12868347</v>
      </c>
      <c r="K41" s="102">
        <v>126813941.58</v>
      </c>
      <c r="L41" s="102">
        <v>374683</v>
      </c>
      <c r="M41" s="68">
        <v>0.98122314084215656</v>
      </c>
      <c r="N41" s="105">
        <v>3665403000</v>
      </c>
      <c r="O41" s="49">
        <f t="shared" si="10"/>
        <v>9782.6776234843855</v>
      </c>
      <c r="P41" s="108">
        <v>908511518.01999998</v>
      </c>
      <c r="Q41" s="110">
        <v>866285140</v>
      </c>
      <c r="R41" s="68">
        <f t="shared" si="11"/>
        <v>0.95352136193933157</v>
      </c>
      <c r="S41" s="72">
        <f t="shared" si="12"/>
        <v>0.19380090194630778</v>
      </c>
      <c r="T41" s="105">
        <v>63303697</v>
      </c>
      <c r="U41" s="102">
        <v>7924499</v>
      </c>
      <c r="V41" s="105">
        <v>55379198</v>
      </c>
      <c r="W41" s="38">
        <f t="shared" si="13"/>
        <v>147.80280397028955</v>
      </c>
      <c r="X41" s="37">
        <f t="shared" si="14"/>
        <v>1.1813321359814501E-2</v>
      </c>
    </row>
    <row r="42" spans="1:24" ht="10.5" customHeight="1" x14ac:dyDescent="0.2">
      <c r="A42" s="12" t="s">
        <v>60</v>
      </c>
      <c r="B42" s="36">
        <v>288965</v>
      </c>
      <c r="C42" s="36">
        <v>50100</v>
      </c>
      <c r="D42" s="102">
        <v>121996</v>
      </c>
      <c r="E42" s="102">
        <v>22058382.789999999</v>
      </c>
      <c r="F42" s="102">
        <v>193020</v>
      </c>
      <c r="G42" s="102">
        <v>51371037.159999996</v>
      </c>
      <c r="H42" s="110">
        <v>5910275443.6199999</v>
      </c>
      <c r="I42" s="36">
        <f t="shared" si="9"/>
        <v>17431.098590594724</v>
      </c>
      <c r="J42" s="105">
        <v>14737812</v>
      </c>
      <c r="K42" s="102">
        <v>218690892.38</v>
      </c>
      <c r="L42" s="102">
        <v>339065</v>
      </c>
      <c r="M42" s="68">
        <v>0.97622948223689321</v>
      </c>
      <c r="N42" s="105">
        <v>3464247000</v>
      </c>
      <c r="O42" s="49">
        <f t="shared" si="10"/>
        <v>10217.058676065062</v>
      </c>
      <c r="P42" s="108">
        <v>2242075363.2399998</v>
      </c>
      <c r="Q42" s="110">
        <v>2146754209</v>
      </c>
      <c r="R42" s="68">
        <f t="shared" si="11"/>
        <v>0.95748530321378134</v>
      </c>
      <c r="S42" s="72">
        <f t="shared" si="12"/>
        <v>0.37935209359155436</v>
      </c>
      <c r="T42" s="105">
        <v>130288703</v>
      </c>
      <c r="U42" s="102">
        <v>21573540</v>
      </c>
      <c r="V42" s="105">
        <v>108715163</v>
      </c>
      <c r="W42" s="38">
        <f t="shared" si="13"/>
        <v>320.63221801129578</v>
      </c>
      <c r="X42" s="37">
        <f t="shared" si="14"/>
        <v>1.8394263353217387E-2</v>
      </c>
    </row>
    <row r="43" spans="1:24" ht="10.5" customHeight="1" x14ac:dyDescent="0.2">
      <c r="A43" s="12" t="s">
        <v>59</v>
      </c>
      <c r="B43" s="36">
        <v>284376</v>
      </c>
      <c r="C43" s="36">
        <v>16527</v>
      </c>
      <c r="D43" s="102">
        <v>122049</v>
      </c>
      <c r="E43" s="102">
        <v>27178840.559999999</v>
      </c>
      <c r="F43" s="102">
        <v>163816</v>
      </c>
      <c r="G43" s="102">
        <v>47629573.450000003</v>
      </c>
      <c r="H43" s="110">
        <v>6756003898.1499996</v>
      </c>
      <c r="I43" s="36">
        <f t="shared" si="9"/>
        <v>22452.431175993592</v>
      </c>
      <c r="J43" s="105">
        <v>15692808</v>
      </c>
      <c r="K43" s="102">
        <v>293628924.58000004</v>
      </c>
      <c r="L43" s="102">
        <v>300903</v>
      </c>
      <c r="M43" s="68">
        <v>0.96972265370708155</v>
      </c>
      <c r="N43" s="105">
        <v>3135841500</v>
      </c>
      <c r="O43" s="49">
        <f t="shared" si="10"/>
        <v>10421.436476206618</v>
      </c>
      <c r="P43" s="108">
        <v>3342226281.5700002</v>
      </c>
      <c r="Q43" s="110">
        <v>3200787650</v>
      </c>
      <c r="R43" s="68">
        <f t="shared" si="11"/>
        <v>0.95768131189981553</v>
      </c>
      <c r="S43" s="72">
        <f t="shared" si="12"/>
        <v>0.49470461118076087</v>
      </c>
      <c r="T43" s="105">
        <v>190989099</v>
      </c>
      <c r="U43" s="102">
        <v>22314005</v>
      </c>
      <c r="V43" s="105">
        <v>168675094</v>
      </c>
      <c r="W43" s="38">
        <f t="shared" si="13"/>
        <v>560.56301864720524</v>
      </c>
      <c r="X43" s="37">
        <f t="shared" si="14"/>
        <v>2.4966695777986214E-2</v>
      </c>
    </row>
    <row r="44" spans="1:24" ht="10.5" customHeight="1" x14ac:dyDescent="0.2">
      <c r="A44" s="12" t="s">
        <v>58</v>
      </c>
      <c r="B44" s="36">
        <v>256840</v>
      </c>
      <c r="C44" s="36">
        <v>12143</v>
      </c>
      <c r="D44" s="102">
        <v>113504</v>
      </c>
      <c r="E44" s="102">
        <v>29313030.32</v>
      </c>
      <c r="F44" s="102">
        <v>142382</v>
      </c>
      <c r="G44" s="102">
        <v>43011868.490000002</v>
      </c>
      <c r="H44" s="110">
        <v>7383851780.1500006</v>
      </c>
      <c r="I44" s="36">
        <f t="shared" si="9"/>
        <v>27450.997944665651</v>
      </c>
      <c r="J44" s="105">
        <v>14940821</v>
      </c>
      <c r="K44" s="102">
        <v>364563334</v>
      </c>
      <c r="L44" s="102">
        <v>268983</v>
      </c>
      <c r="M44" s="68">
        <v>0.96025917926565874</v>
      </c>
      <c r="N44" s="105">
        <v>2846556000</v>
      </c>
      <c r="O44" s="49">
        <f t="shared" si="10"/>
        <v>10582.661357780975</v>
      </c>
      <c r="P44" s="108">
        <v>4187673267.1500001</v>
      </c>
      <c r="Q44" s="110">
        <v>4012307225</v>
      </c>
      <c r="R44" s="68">
        <f t="shared" si="11"/>
        <v>0.95812327491601346</v>
      </c>
      <c r="S44" s="72">
        <f t="shared" si="12"/>
        <v>0.5671393998465295</v>
      </c>
      <c r="T44" s="105">
        <v>237342802</v>
      </c>
      <c r="U44" s="102">
        <v>21208859</v>
      </c>
      <c r="V44" s="105">
        <v>216133943</v>
      </c>
      <c r="W44" s="38">
        <f t="shared" si="13"/>
        <v>803.52268730737626</v>
      </c>
      <c r="X44" s="37">
        <f t="shared" si="14"/>
        <v>2.9271164892696329E-2</v>
      </c>
    </row>
    <row r="45" spans="1:24" ht="10.5" customHeight="1" x14ac:dyDescent="0.2">
      <c r="A45" s="12" t="s">
        <v>57</v>
      </c>
      <c r="B45" s="36">
        <v>410524</v>
      </c>
      <c r="C45" s="36">
        <v>19586</v>
      </c>
      <c r="D45" s="102">
        <v>190269</v>
      </c>
      <c r="E45" s="102">
        <v>56970767.359999999</v>
      </c>
      <c r="F45" s="102">
        <v>220305</v>
      </c>
      <c r="G45" s="102">
        <v>68156333.150000006</v>
      </c>
      <c r="H45" s="110">
        <v>14920790580.040001</v>
      </c>
      <c r="I45" s="36">
        <f t="shared" si="9"/>
        <v>34690.638627420893</v>
      </c>
      <c r="J45" s="105">
        <v>27398167</v>
      </c>
      <c r="K45" s="102">
        <v>866509092.33999991</v>
      </c>
      <c r="L45" s="102">
        <v>430110</v>
      </c>
      <c r="M45" s="68">
        <v>0.93980041996149988</v>
      </c>
      <c r="N45" s="105">
        <v>4651386000</v>
      </c>
      <c r="O45" s="49">
        <f t="shared" si="10"/>
        <v>10814.410267140964</v>
      </c>
      <c r="P45" s="108">
        <v>9430293654.7000008</v>
      </c>
      <c r="Q45" s="110">
        <v>9000058351</v>
      </c>
      <c r="R45" s="68">
        <f t="shared" si="11"/>
        <v>0.95437731639612577</v>
      </c>
      <c r="S45" s="72">
        <f t="shared" si="12"/>
        <v>0.63202372582825428</v>
      </c>
      <c r="T45" s="105">
        <v>529401353</v>
      </c>
      <c r="U45" s="102">
        <v>32547113</v>
      </c>
      <c r="V45" s="105">
        <v>496854240</v>
      </c>
      <c r="W45" s="38">
        <f t="shared" si="13"/>
        <v>1155.1794657180722</v>
      </c>
      <c r="X45" s="37">
        <f t="shared" si="14"/>
        <v>3.3299458050477376E-2</v>
      </c>
    </row>
    <row r="46" spans="1:24" ht="10.5" customHeight="1" x14ac:dyDescent="0.2">
      <c r="A46" s="12" t="s">
        <v>56</v>
      </c>
      <c r="B46" s="36">
        <v>285306</v>
      </c>
      <c r="C46" s="36">
        <v>14346</v>
      </c>
      <c r="D46" s="102">
        <v>140229</v>
      </c>
      <c r="E46" s="102">
        <v>51673047.240000002</v>
      </c>
      <c r="F46" s="102">
        <v>146748</v>
      </c>
      <c r="G46" s="102">
        <v>47852150.220000006</v>
      </c>
      <c r="H46" s="110">
        <v>13400897193.139999</v>
      </c>
      <c r="I46" s="36">
        <f t="shared" si="9"/>
        <v>44721.534290243348</v>
      </c>
      <c r="J46" s="105">
        <v>30380709</v>
      </c>
      <c r="K46" s="102">
        <v>1019246710.64</v>
      </c>
      <c r="L46" s="102">
        <v>299652</v>
      </c>
      <c r="M46" s="68">
        <v>0.89913762580041168</v>
      </c>
      <c r="N46" s="105">
        <v>3383692500</v>
      </c>
      <c r="O46" s="49">
        <f t="shared" si="10"/>
        <v>11292.073805614513</v>
      </c>
      <c r="P46" s="108">
        <v>9028338691.5</v>
      </c>
      <c r="Q46" s="110">
        <v>8542761482</v>
      </c>
      <c r="R46" s="68">
        <f t="shared" si="11"/>
        <v>0.94621632771074915</v>
      </c>
      <c r="S46" s="72">
        <f t="shared" si="12"/>
        <v>0.67371151060853307</v>
      </c>
      <c r="T46" s="105">
        <v>500650190</v>
      </c>
      <c r="U46" s="102">
        <v>21822451</v>
      </c>
      <c r="V46" s="105">
        <v>478827739</v>
      </c>
      <c r="W46" s="38">
        <f t="shared" si="13"/>
        <v>1597.9460807870464</v>
      </c>
      <c r="X46" s="37">
        <f t="shared" si="14"/>
        <v>3.5731020997990706E-2</v>
      </c>
    </row>
    <row r="47" spans="1:24" ht="10.5" customHeight="1" x14ac:dyDescent="0.2">
      <c r="A47" s="12" t="s">
        <v>55</v>
      </c>
      <c r="B47" s="36">
        <v>215044</v>
      </c>
      <c r="C47" s="36">
        <v>11052</v>
      </c>
      <c r="D47" s="102">
        <v>107509</v>
      </c>
      <c r="E47" s="102">
        <v>47682810.839999996</v>
      </c>
      <c r="F47" s="102">
        <v>109644</v>
      </c>
      <c r="G47" s="102">
        <v>39136354.350000001</v>
      </c>
      <c r="H47" s="110">
        <v>12393502230.18</v>
      </c>
      <c r="I47" s="36">
        <f t="shared" si="9"/>
        <v>54815.221101567477</v>
      </c>
      <c r="J47" s="105">
        <v>32729589</v>
      </c>
      <c r="K47" s="102">
        <v>1165478497.79</v>
      </c>
      <c r="L47" s="102">
        <v>226096</v>
      </c>
      <c r="M47" s="68">
        <v>0.86230029633754257</v>
      </c>
      <c r="N47" s="105">
        <v>2713845000</v>
      </c>
      <c r="O47" s="49">
        <f t="shared" si="10"/>
        <v>12003.065069704904</v>
      </c>
      <c r="P47" s="108">
        <v>8546908321.3900003</v>
      </c>
      <c r="Q47" s="110">
        <v>8009137685</v>
      </c>
      <c r="R47" s="68">
        <f t="shared" si="11"/>
        <v>0.93708009771859335</v>
      </c>
      <c r="S47" s="72">
        <f t="shared" si="12"/>
        <v>0.68962817472021931</v>
      </c>
      <c r="T47" s="105">
        <v>468460389</v>
      </c>
      <c r="U47" s="102">
        <v>18416852</v>
      </c>
      <c r="V47" s="105">
        <v>450043537</v>
      </c>
      <c r="W47" s="38">
        <f t="shared" si="13"/>
        <v>1990.497562982096</v>
      </c>
      <c r="X47" s="37">
        <f t="shared" si="14"/>
        <v>3.6312862066065377E-2</v>
      </c>
    </row>
    <row r="48" spans="1:24" ht="10.5" customHeight="1" x14ac:dyDescent="0.2">
      <c r="A48" s="12" t="s">
        <v>54</v>
      </c>
      <c r="B48" s="36">
        <v>172179</v>
      </c>
      <c r="C48" s="36">
        <v>8334</v>
      </c>
      <c r="D48" s="102">
        <v>87367</v>
      </c>
      <c r="E48" s="102">
        <v>44421730.340000004</v>
      </c>
      <c r="F48" s="102">
        <v>86797</v>
      </c>
      <c r="G48" s="102">
        <v>33127652.280000001</v>
      </c>
      <c r="H48" s="110">
        <v>11704589907.629999</v>
      </c>
      <c r="I48" s="36">
        <f t="shared" si="9"/>
        <v>64840.703481909884</v>
      </c>
      <c r="J48" s="105">
        <v>31449633</v>
      </c>
      <c r="K48" s="102">
        <v>1179848696.1200001</v>
      </c>
      <c r="L48" s="102">
        <v>180513</v>
      </c>
      <c r="M48" s="68">
        <v>0.84282946188864249</v>
      </c>
      <c r="N48" s="105">
        <v>2303763000</v>
      </c>
      <c r="O48" s="49">
        <f t="shared" si="10"/>
        <v>12762.310747702382</v>
      </c>
      <c r="P48" s="108">
        <v>8252427844.5100002</v>
      </c>
      <c r="Q48" s="110">
        <v>7680308435</v>
      </c>
      <c r="R48" s="68">
        <f t="shared" si="11"/>
        <v>0.93067259474548358</v>
      </c>
      <c r="S48" s="72">
        <f t="shared" si="12"/>
        <v>0.70505911865655368</v>
      </c>
      <c r="T48" s="105">
        <v>448313133</v>
      </c>
      <c r="U48" s="102">
        <v>16477093.49</v>
      </c>
      <c r="V48" s="105">
        <v>431836039.50999999</v>
      </c>
      <c r="W48" s="38">
        <f t="shared" si="13"/>
        <v>2392.27113565228</v>
      </c>
      <c r="X48" s="37">
        <f t="shared" si="14"/>
        <v>3.689458946600891E-2</v>
      </c>
    </row>
    <row r="49" spans="1:24" ht="10.5" customHeight="1" x14ac:dyDescent="0.2">
      <c r="A49" s="12" t="s">
        <v>53</v>
      </c>
      <c r="B49" s="36">
        <v>142782</v>
      </c>
      <c r="C49" s="36">
        <v>6191</v>
      </c>
      <c r="D49" s="102">
        <v>74746</v>
      </c>
      <c r="E49" s="102">
        <v>41830247.960000001</v>
      </c>
      <c r="F49" s="102">
        <v>69615</v>
      </c>
      <c r="G49" s="102">
        <v>28195494.66</v>
      </c>
      <c r="H49" s="110">
        <v>11147835720</v>
      </c>
      <c r="I49" s="36">
        <f t="shared" si="9"/>
        <v>74831.249421036031</v>
      </c>
      <c r="J49" s="105">
        <v>30723489</v>
      </c>
      <c r="K49" s="102">
        <v>1155694814.1199999</v>
      </c>
      <c r="L49" s="102">
        <v>148973</v>
      </c>
      <c r="M49" s="68">
        <v>0.82614530592325996</v>
      </c>
      <c r="N49" s="105">
        <v>1990491000</v>
      </c>
      <c r="O49" s="49">
        <f t="shared" si="10"/>
        <v>13361.421197129681</v>
      </c>
      <c r="P49" s="108">
        <v>8032373394.8800001</v>
      </c>
      <c r="Q49" s="110">
        <v>7445597256</v>
      </c>
      <c r="R49" s="68">
        <f t="shared" si="11"/>
        <v>0.92694859787593753</v>
      </c>
      <c r="S49" s="72">
        <f t="shared" si="12"/>
        <v>0.7205320922041718</v>
      </c>
      <c r="T49" s="105">
        <v>433915228</v>
      </c>
      <c r="U49" s="102">
        <v>15712631</v>
      </c>
      <c r="V49" s="105">
        <v>418202597</v>
      </c>
      <c r="W49" s="38">
        <f t="shared" si="13"/>
        <v>2807.2375329757742</v>
      </c>
      <c r="X49" s="37">
        <f t="shared" si="14"/>
        <v>3.7514241105088691E-2</v>
      </c>
    </row>
    <row r="50" spans="1:24" ht="10.5" customHeight="1" x14ac:dyDescent="0.2">
      <c r="A50" s="12" t="s">
        <v>52</v>
      </c>
      <c r="B50" s="36">
        <v>118286</v>
      </c>
      <c r="C50" s="36">
        <v>4757</v>
      </c>
      <c r="D50" s="102">
        <v>63989</v>
      </c>
      <c r="E50" s="102">
        <v>39197720.93</v>
      </c>
      <c r="F50" s="102">
        <v>55490</v>
      </c>
      <c r="G50" s="102">
        <v>23615680.969999999</v>
      </c>
      <c r="H50" s="110">
        <v>10437642547.860001</v>
      </c>
      <c r="I50" s="36">
        <f t="shared" si="9"/>
        <v>84829.226756987395</v>
      </c>
      <c r="J50" s="105">
        <v>30095454</v>
      </c>
      <c r="K50" s="102">
        <v>1092185593</v>
      </c>
      <c r="L50" s="102">
        <v>123043</v>
      </c>
      <c r="M50" s="68">
        <v>0.80441291841004181</v>
      </c>
      <c r="N50" s="105">
        <v>1691428500</v>
      </c>
      <c r="O50" s="49">
        <f t="shared" si="10"/>
        <v>13746.645481660882</v>
      </c>
      <c r="P50" s="108">
        <v>7684123908.8599997</v>
      </c>
      <c r="Q50" s="110">
        <v>7110178925</v>
      </c>
      <c r="R50" s="68">
        <f t="shared" si="11"/>
        <v>0.92530768755586756</v>
      </c>
      <c r="S50" s="72">
        <f t="shared" si="12"/>
        <v>0.73619343387415137</v>
      </c>
      <c r="T50" s="105">
        <v>413933387</v>
      </c>
      <c r="U50" s="102">
        <v>13890699</v>
      </c>
      <c r="V50" s="105">
        <v>400042688</v>
      </c>
      <c r="W50" s="38">
        <f t="shared" si="13"/>
        <v>3251.2429638419089</v>
      </c>
      <c r="X50" s="37">
        <f t="shared" si="14"/>
        <v>3.8326919720202489E-2</v>
      </c>
    </row>
    <row r="51" spans="1:24" ht="10.5" customHeight="1" x14ac:dyDescent="0.2">
      <c r="A51" s="12" t="s">
        <v>51</v>
      </c>
      <c r="B51" s="36">
        <v>96418</v>
      </c>
      <c r="C51" s="36">
        <v>3617</v>
      </c>
      <c r="D51" s="102">
        <v>53030</v>
      </c>
      <c r="E51" s="102">
        <v>35658462.130000003</v>
      </c>
      <c r="F51" s="102">
        <v>44271</v>
      </c>
      <c r="G51" s="102">
        <v>20028147</v>
      </c>
      <c r="H51" s="110">
        <v>9484920046.6700001</v>
      </c>
      <c r="I51" s="36">
        <f t="shared" si="9"/>
        <v>94816.014861498479</v>
      </c>
      <c r="J51" s="105">
        <v>28382689</v>
      </c>
      <c r="K51" s="102">
        <v>976286601.15999997</v>
      </c>
      <c r="L51" s="102">
        <v>100035</v>
      </c>
      <c r="M51" s="68">
        <v>0.77912519276601711</v>
      </c>
      <c r="N51" s="105">
        <v>1402032000</v>
      </c>
      <c r="O51" s="49">
        <f t="shared" si="10"/>
        <v>14015.414604888289</v>
      </c>
      <c r="P51" s="108">
        <v>7134984134.5100002</v>
      </c>
      <c r="Q51" s="110">
        <v>6575021633</v>
      </c>
      <c r="R51" s="68">
        <f t="shared" si="11"/>
        <v>0.92151874608920126</v>
      </c>
      <c r="S51" s="72">
        <f t="shared" si="12"/>
        <v>0.75224504786574098</v>
      </c>
      <c r="T51" s="105">
        <v>382514847</v>
      </c>
      <c r="U51" s="102">
        <v>12785009</v>
      </c>
      <c r="V51" s="105">
        <v>369729838</v>
      </c>
      <c r="W51" s="38">
        <f t="shared" si="13"/>
        <v>3696.0047783275854</v>
      </c>
      <c r="X51" s="37">
        <f t="shared" si="14"/>
        <v>3.8980807026391971E-2</v>
      </c>
    </row>
    <row r="52" spans="1:24" ht="10.5" customHeight="1" x14ac:dyDescent="0.2">
      <c r="A52" s="12" t="s">
        <v>50</v>
      </c>
      <c r="B52" s="36">
        <v>233685</v>
      </c>
      <c r="C52" s="36">
        <v>7043</v>
      </c>
      <c r="D52" s="102">
        <v>145170</v>
      </c>
      <c r="E52" s="102">
        <v>121742218.61999999</v>
      </c>
      <c r="F52" s="102">
        <v>89672</v>
      </c>
      <c r="G52" s="102">
        <v>53019048.240000002</v>
      </c>
      <c r="H52" s="110">
        <v>28746827398.34</v>
      </c>
      <c r="I52" s="36">
        <f t="shared" si="9"/>
        <v>119416.21829758068</v>
      </c>
      <c r="J52" s="105">
        <v>116257291</v>
      </c>
      <c r="K52" s="102">
        <v>2510359229.5</v>
      </c>
      <c r="L52" s="102">
        <v>240728</v>
      </c>
      <c r="M52" s="68">
        <v>0.68099407346638563</v>
      </c>
      <c r="N52" s="105">
        <v>3425514000</v>
      </c>
      <c r="O52" s="49">
        <f t="shared" si="10"/>
        <v>14229.811239240969</v>
      </c>
      <c r="P52" s="108">
        <v>22927211459.84</v>
      </c>
      <c r="Q52" s="110">
        <v>20869181265</v>
      </c>
      <c r="R52" s="68">
        <f t="shared" si="11"/>
        <v>0.91023634956894306</v>
      </c>
      <c r="S52" s="72">
        <f t="shared" si="12"/>
        <v>0.79755623610708237</v>
      </c>
      <c r="T52" s="105">
        <v>1211983867</v>
      </c>
      <c r="U52" s="102">
        <v>27503615</v>
      </c>
      <c r="V52" s="105">
        <v>1184480252</v>
      </c>
      <c r="W52" s="38">
        <f t="shared" si="13"/>
        <v>4920.4091422684523</v>
      </c>
      <c r="X52" s="37">
        <f t="shared" si="14"/>
        <v>4.1203860015119387E-2</v>
      </c>
    </row>
    <row r="53" spans="1:24" ht="10.5" customHeight="1" x14ac:dyDescent="0.2">
      <c r="A53" s="12" t="s">
        <v>49</v>
      </c>
      <c r="B53" s="36">
        <v>67346</v>
      </c>
      <c r="C53" s="36">
        <v>2099</v>
      </c>
      <c r="D53" s="102">
        <v>43911</v>
      </c>
      <c r="E53" s="102">
        <v>57713581</v>
      </c>
      <c r="F53" s="102">
        <v>23486</v>
      </c>
      <c r="G53" s="102">
        <v>22518962.009999998</v>
      </c>
      <c r="H53" s="110">
        <v>11831345520</v>
      </c>
      <c r="I53" s="36">
        <f t="shared" si="9"/>
        <v>170370.01252789979</v>
      </c>
      <c r="J53" s="105">
        <v>69616204</v>
      </c>
      <c r="K53" s="102">
        <v>754072414</v>
      </c>
      <c r="L53" s="102">
        <v>69445</v>
      </c>
      <c r="M53" s="68">
        <v>0.51052364604085954</v>
      </c>
      <c r="N53" s="105">
        <v>993543000</v>
      </c>
      <c r="O53" s="49">
        <f t="shared" si="10"/>
        <v>14306.904744762041</v>
      </c>
      <c r="P53" s="108">
        <v>10153346310</v>
      </c>
      <c r="Q53" s="110">
        <v>8896736293</v>
      </c>
      <c r="R53" s="68">
        <f t="shared" si="11"/>
        <v>0.87623686037751236</v>
      </c>
      <c r="S53" s="72">
        <f t="shared" si="12"/>
        <v>0.85817342523185813</v>
      </c>
      <c r="T53" s="105">
        <v>516164327</v>
      </c>
      <c r="U53" s="102">
        <v>14197882</v>
      </c>
      <c r="V53" s="105">
        <v>501966445</v>
      </c>
      <c r="W53" s="38">
        <f t="shared" si="13"/>
        <v>7228.2589819281447</v>
      </c>
      <c r="X53" s="37">
        <f t="shared" si="14"/>
        <v>4.2426826615067872E-2</v>
      </c>
    </row>
    <row r="54" spans="1:24" ht="10.5" customHeight="1" x14ac:dyDescent="0.2">
      <c r="A54" s="12" t="s">
        <v>48</v>
      </c>
      <c r="B54" s="36">
        <v>47266</v>
      </c>
      <c r="C54" s="36">
        <v>2237</v>
      </c>
      <c r="D54" s="102">
        <v>29436</v>
      </c>
      <c r="E54" s="102">
        <v>77915728</v>
      </c>
      <c r="F54" s="102">
        <v>17901</v>
      </c>
      <c r="G54" s="102">
        <v>36037085.229999997</v>
      </c>
      <c r="H54" s="110">
        <v>13503086171</v>
      </c>
      <c r="I54" s="36">
        <f t="shared" si="9"/>
        <v>272773.08791386383</v>
      </c>
      <c r="J54" s="105">
        <v>156117086</v>
      </c>
      <c r="K54" s="102">
        <v>533445780.49000001</v>
      </c>
      <c r="L54" s="102">
        <v>49503</v>
      </c>
      <c r="M54" s="68">
        <v>0.32575049682165746</v>
      </c>
      <c r="N54" s="105">
        <v>702003000</v>
      </c>
      <c r="O54" s="49">
        <f t="shared" si="10"/>
        <v>14181.019332161688</v>
      </c>
      <c r="P54" s="108">
        <v>12423754476.51</v>
      </c>
      <c r="Q54" s="110">
        <v>10049140551</v>
      </c>
      <c r="R54" s="68">
        <f t="shared" si="11"/>
        <v>0.80886503109830765</v>
      </c>
      <c r="S54" s="72">
        <f t="shared" si="12"/>
        <v>0.92006777703840514</v>
      </c>
      <c r="T54" s="105">
        <v>582943768</v>
      </c>
      <c r="U54" s="102">
        <v>24791006</v>
      </c>
      <c r="V54" s="105">
        <v>558152762</v>
      </c>
      <c r="W54" s="38">
        <f t="shared" si="13"/>
        <v>11275.130032523281</v>
      </c>
      <c r="X54" s="37">
        <f t="shared" si="14"/>
        <v>4.1335199593017541E-2</v>
      </c>
    </row>
    <row r="55" spans="1:24" ht="10.5" customHeight="1" x14ac:dyDescent="0.2">
      <c r="A55" s="12" t="s">
        <v>47</v>
      </c>
      <c r="B55" s="36">
        <v>4472</v>
      </c>
      <c r="C55" s="36">
        <v>396</v>
      </c>
      <c r="D55" s="102">
        <v>2191</v>
      </c>
      <c r="E55" s="102">
        <v>15768643</v>
      </c>
      <c r="F55" s="102">
        <v>2330</v>
      </c>
      <c r="G55" s="102">
        <v>12213600.35</v>
      </c>
      <c r="H55" s="110">
        <v>3251964641</v>
      </c>
      <c r="I55" s="36">
        <f t="shared" si="9"/>
        <v>668028.89092029585</v>
      </c>
      <c r="J55" s="105">
        <v>69933354</v>
      </c>
      <c r="K55" s="102">
        <v>92006758</v>
      </c>
      <c r="L55" s="102">
        <v>4868</v>
      </c>
      <c r="M55" s="68">
        <v>0.15968509102837461</v>
      </c>
      <c r="N55" s="105">
        <v>66414000</v>
      </c>
      <c r="O55" s="49">
        <f t="shared" si="10"/>
        <v>13642.974527526705</v>
      </c>
      <c r="P55" s="108">
        <v>3163477237</v>
      </c>
      <c r="Q55" s="110">
        <v>2012550722</v>
      </c>
      <c r="R55" s="68">
        <f t="shared" si="11"/>
        <v>0.6361830894375422</v>
      </c>
      <c r="S55" s="72">
        <f t="shared" si="12"/>
        <v>0.9727895553093131</v>
      </c>
      <c r="T55" s="105">
        <v>116731265</v>
      </c>
      <c r="U55" s="102">
        <v>9950016</v>
      </c>
      <c r="V55" s="105">
        <v>106781249</v>
      </c>
      <c r="W55" s="38">
        <f t="shared" si="13"/>
        <v>21935.342851273625</v>
      </c>
      <c r="X55" s="37">
        <f t="shared" si="14"/>
        <v>3.2835919448116778E-2</v>
      </c>
    </row>
    <row r="56" spans="1:24" ht="10.5" customHeight="1" x14ac:dyDescent="0.2">
      <c r="A56" s="8" t="s">
        <v>14</v>
      </c>
      <c r="B56" s="36">
        <v>1752</v>
      </c>
      <c r="C56" s="36">
        <v>232</v>
      </c>
      <c r="D56" s="102">
        <v>737</v>
      </c>
      <c r="E56" s="102">
        <v>14213584</v>
      </c>
      <c r="F56" s="102">
        <v>1066</v>
      </c>
      <c r="G56" s="102">
        <v>11263336</v>
      </c>
      <c r="H56" s="110">
        <v>4451088867</v>
      </c>
      <c r="I56" s="36">
        <f t="shared" si="9"/>
        <v>2243492.3724798388</v>
      </c>
      <c r="J56" s="105">
        <v>93485076</v>
      </c>
      <c r="K56" s="103">
        <v>70976307</v>
      </c>
      <c r="L56" s="102">
        <v>1984</v>
      </c>
      <c r="M56" s="68">
        <v>8.1108703650709296E-2</v>
      </c>
      <c r="N56" s="105">
        <v>25884000</v>
      </c>
      <c r="O56" s="49">
        <f t="shared" si="10"/>
        <v>13046.370967741936</v>
      </c>
      <c r="P56" s="108">
        <v>4447713636</v>
      </c>
      <c r="Q56" s="111">
        <v>1736685610</v>
      </c>
      <c r="R56" s="68">
        <f t="shared" si="11"/>
        <v>0.39046704714601821</v>
      </c>
      <c r="S56" s="72">
        <f t="shared" si="12"/>
        <v>0.99924170666979406</v>
      </c>
      <c r="T56" s="105">
        <v>100727756</v>
      </c>
      <c r="U56" s="103">
        <v>15006258</v>
      </c>
      <c r="V56" s="105">
        <v>85721498</v>
      </c>
      <c r="W56" s="38">
        <f t="shared" si="13"/>
        <v>43206.400201612902</v>
      </c>
      <c r="X56" s="37">
        <f t="shared" si="14"/>
        <v>1.9258545619147711E-2</v>
      </c>
    </row>
    <row r="57" spans="1:24" ht="10.5" customHeight="1" thickBot="1" x14ac:dyDescent="0.25">
      <c r="A57" s="24" t="s">
        <v>1</v>
      </c>
      <c r="B57" s="30">
        <f t="shared" ref="B57:H57" si="15">SUM(B38:B56)</f>
        <v>2965982</v>
      </c>
      <c r="C57" s="30">
        <f t="shared" si="15"/>
        <v>857851</v>
      </c>
      <c r="D57" s="30">
        <f t="shared" si="15"/>
        <v>1428810</v>
      </c>
      <c r="E57" s="30">
        <f t="shared" si="15"/>
        <v>700141950.46000004</v>
      </c>
      <c r="F57" s="30">
        <f t="shared" si="15"/>
        <v>2023523</v>
      </c>
      <c r="G57" s="30">
        <f t="shared" si="15"/>
        <v>642323148.31000006</v>
      </c>
      <c r="H57" s="30">
        <f t="shared" si="15"/>
        <v>169611523181.64001</v>
      </c>
      <c r="I57" s="77">
        <f t="shared" si="9"/>
        <v>44356.414932775573</v>
      </c>
      <c r="J57" s="30">
        <f>SUM(J38:J56)</f>
        <v>1152443663</v>
      </c>
      <c r="K57" s="30">
        <f t="shared" ref="K57:V57" si="16">SUM(K38:K56)</f>
        <v>12574676714.700001</v>
      </c>
      <c r="L57" s="30">
        <f t="shared" si="16"/>
        <v>3823833</v>
      </c>
      <c r="M57" s="69">
        <v>0.85848693152504385</v>
      </c>
      <c r="N57" s="30">
        <f>SUM(N38:N56)</f>
        <v>42345249000</v>
      </c>
      <c r="O57" s="76">
        <f t="shared" si="10"/>
        <v>11074.031998782373</v>
      </c>
      <c r="P57" s="30">
        <f t="shared" si="16"/>
        <v>115844041129.94</v>
      </c>
      <c r="Q57" s="30">
        <f t="shared" si="16"/>
        <v>103799980515</v>
      </c>
      <c r="R57" s="69">
        <f t="shared" si="11"/>
        <v>0.89603210922665921</v>
      </c>
      <c r="S57" s="75">
        <f t="shared" si="12"/>
        <v>0.68299629032798992</v>
      </c>
      <c r="T57" s="30">
        <f t="shared" si="16"/>
        <v>6337678936</v>
      </c>
      <c r="U57" s="30">
        <f t="shared" si="16"/>
        <v>296906738.49000001</v>
      </c>
      <c r="V57" s="30">
        <f t="shared" si="16"/>
        <v>6040772197.5100002</v>
      </c>
      <c r="W57" s="60">
        <f t="shared" si="13"/>
        <v>1579.7688333957053</v>
      </c>
      <c r="X57" s="34">
        <f t="shared" si="14"/>
        <v>3.5615340775171443E-2</v>
      </c>
    </row>
    <row r="58" spans="1:24" ht="10.5" customHeight="1" x14ac:dyDescent="0.2">
      <c r="A58" s="90" t="s">
        <v>117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2"/>
      <c r="V58" s="93"/>
      <c r="W58" s="93"/>
      <c r="X58" s="93"/>
    </row>
    <row r="59" spans="1:24" ht="10.5" customHeight="1" x14ac:dyDescent="0.2">
      <c r="A59" s="90" t="s">
        <v>118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2"/>
      <c r="V59" s="93"/>
      <c r="W59" s="93"/>
      <c r="X59" s="93"/>
    </row>
    <row r="60" spans="1:24" ht="10.5" customHeight="1" x14ac:dyDescent="0.2">
      <c r="A60" s="96" t="s">
        <v>119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1"/>
      <c r="M60" s="91"/>
      <c r="N60" s="91"/>
      <c r="O60" s="91"/>
      <c r="P60" s="91"/>
      <c r="Q60" s="91"/>
      <c r="R60" s="91"/>
      <c r="S60" s="91"/>
      <c r="T60" s="91"/>
      <c r="U60" s="92"/>
      <c r="V60" s="93"/>
      <c r="W60" s="95"/>
      <c r="X60" s="93"/>
    </row>
    <row r="61" spans="1:24" ht="10.5" customHeight="1" x14ac:dyDescent="0.2">
      <c r="A61" s="96" t="s">
        <v>120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1"/>
      <c r="M61" s="91"/>
      <c r="N61" s="91"/>
      <c r="O61" s="91"/>
      <c r="P61" s="91"/>
      <c r="Q61" s="91"/>
      <c r="R61" s="91"/>
      <c r="S61" s="91"/>
      <c r="T61" s="91"/>
      <c r="U61" s="92"/>
      <c r="V61" s="93"/>
      <c r="W61" s="95"/>
      <c r="X61" s="93"/>
    </row>
    <row r="62" spans="1:24" ht="10.5" customHeight="1" x14ac:dyDescent="0.2">
      <c r="A62" s="97" t="s">
        <v>139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5"/>
      <c r="Q62" s="95"/>
      <c r="R62" s="95"/>
      <c r="S62" s="95"/>
      <c r="T62" s="95"/>
      <c r="U62" s="95"/>
      <c r="V62" s="95"/>
      <c r="W62" s="95"/>
      <c r="X62" s="95"/>
    </row>
    <row r="63" spans="1:24" ht="10.5" customHeight="1" x14ac:dyDescent="0.2">
      <c r="A63" s="97" t="s">
        <v>138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5"/>
      <c r="Q63" s="95"/>
      <c r="R63" s="95"/>
      <c r="S63" s="95"/>
      <c r="T63" s="95"/>
      <c r="U63" s="95"/>
      <c r="V63" s="95"/>
      <c r="W63" s="95"/>
      <c r="X63" s="95"/>
    </row>
    <row r="64" spans="1:24" ht="10.5" customHeight="1" x14ac:dyDescent="0.2">
      <c r="A64" s="97" t="s">
        <v>137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5"/>
      <c r="Q64" s="95"/>
      <c r="R64" s="95"/>
      <c r="S64" s="95"/>
      <c r="T64" s="95"/>
      <c r="U64" s="95"/>
      <c r="V64" s="95"/>
      <c r="W64" s="95"/>
      <c r="X64" s="95"/>
    </row>
    <row r="65" spans="1:24" ht="10.5" customHeight="1" x14ac:dyDescent="0.2">
      <c r="A65" s="97" t="s">
        <v>142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5"/>
      <c r="Q65" s="95"/>
      <c r="R65" s="95"/>
      <c r="S65" s="91"/>
      <c r="T65" s="91"/>
      <c r="U65" s="92"/>
      <c r="V65" s="93"/>
      <c r="W65" s="95"/>
      <c r="X65" s="93"/>
    </row>
    <row r="66" spans="1:24" ht="10.5" customHeight="1" x14ac:dyDescent="0.2">
      <c r="A66" s="96" t="s">
        <v>141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5"/>
      <c r="Q66" s="95"/>
      <c r="R66" s="95"/>
      <c r="S66" s="91"/>
      <c r="T66" s="91"/>
      <c r="U66" s="92"/>
      <c r="V66" s="93"/>
      <c r="W66" s="95"/>
      <c r="X66" s="93"/>
    </row>
    <row r="67" spans="1:24" ht="10.5" customHeight="1" x14ac:dyDescent="0.2">
      <c r="A67" s="96" t="s">
        <v>133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5"/>
      <c r="Q67" s="95"/>
      <c r="R67" s="95"/>
      <c r="S67" s="95"/>
      <c r="T67" s="95"/>
      <c r="U67" s="95"/>
      <c r="V67" s="95"/>
      <c r="W67" s="95"/>
      <c r="X67" s="95"/>
    </row>
    <row r="68" spans="1:24" ht="10.5" customHeight="1" x14ac:dyDescent="0.2">
      <c r="A68" s="97" t="s">
        <v>121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5"/>
      <c r="Q68" s="95"/>
      <c r="R68" s="95"/>
      <c r="S68" s="95"/>
      <c r="T68" s="95"/>
      <c r="U68" s="95"/>
      <c r="V68" s="95"/>
      <c r="W68" s="95"/>
      <c r="X68" s="95"/>
    </row>
    <row r="69" spans="1:24" ht="10.5" customHeight="1" x14ac:dyDescent="0.2">
      <c r="A69" s="97" t="s">
        <v>122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5"/>
      <c r="Q69" s="95"/>
      <c r="R69" s="95"/>
      <c r="S69" s="95"/>
      <c r="T69" s="95"/>
      <c r="U69" s="95"/>
      <c r="V69" s="95"/>
      <c r="W69" s="95"/>
      <c r="X69" s="95"/>
    </row>
    <row r="70" spans="1:24" ht="10.5" customHeight="1" x14ac:dyDescent="0.2">
      <c r="A70" s="90" t="s">
        <v>123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5"/>
      <c r="S70" s="95"/>
      <c r="T70" s="95"/>
      <c r="U70" s="95"/>
      <c r="V70" s="95"/>
      <c r="W70" s="95"/>
      <c r="X70" s="95"/>
    </row>
    <row r="71" spans="1:24" ht="10.5" customHeight="1" x14ac:dyDescent="0.2">
      <c r="A71" s="96" t="s">
        <v>124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5"/>
      <c r="Q71" s="95"/>
      <c r="R71" s="95"/>
      <c r="S71" s="95"/>
      <c r="T71" s="95"/>
      <c r="U71" s="95"/>
      <c r="V71" s="95"/>
      <c r="W71" s="95"/>
      <c r="X71" s="95"/>
    </row>
    <row r="72" spans="1:24" s="116" customFormat="1" ht="10.5" customHeight="1" x14ac:dyDescent="0.2">
      <c r="A72" s="96" t="s">
        <v>140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X72" s="96"/>
    </row>
    <row r="73" spans="1:24" ht="10.5" customHeight="1" x14ac:dyDescent="0.2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</row>
  </sheetData>
  <printOptions horizontalCentered="1"/>
  <pageMargins left="0" right="0" top="0.4" bottom="0" header="0" footer="0"/>
  <pageSetup scale="71" orientation="landscape" r:id="rId1"/>
  <headerFooter alignWithMargins="0"/>
  <ignoredErrors>
    <ignoredError sqref="I36 O36 I57 O57" formula="1"/>
    <ignoredError sqref="X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All Std Ded</vt:lpstr>
      <vt:lpstr>' 2014 Calculation All Std Ded'!Print_Area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2016-11-18T16:50:08Z</cp:lastPrinted>
  <dcterms:created xsi:type="dcterms:W3CDTF">2005-06-27T11:45:55Z</dcterms:created>
  <dcterms:modified xsi:type="dcterms:W3CDTF">2016-11-18T16:51:18Z</dcterms:modified>
</cp:coreProperties>
</file>